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I Kurzemī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41" authorId="0">
      <text>
        <r>
          <rPr>
            <sz val="10"/>
            <rFont val="Arial"/>
            <family val="0"/>
            <charset val="186"/>
          </rPr>
          <t xml:space="preserve">Mums liekas ka starpsienas pildījumam vajag 100mm</t>
        </r>
      </text>
    </comment>
  </commentList>
</comments>
</file>

<file path=xl/sharedStrings.xml><?xml version="1.0" encoding="utf-8"?>
<sst xmlns="http://schemas.openxmlformats.org/spreadsheetml/2006/main" count="885" uniqueCount="252">
  <si>
    <t xml:space="preserve">SASKAŅOTS:______________/2019.g.___ . _________________  /</t>
  </si>
  <si>
    <t xml:space="preserve">Lokālā tāme Nr.1</t>
  </si>
  <si>
    <t xml:space="preserve">Telpu remonta darbi</t>
  </si>
  <si>
    <t xml:space="preserve">Būves nosaukums:</t>
  </si>
  <si>
    <t xml:space="preserve"> PII "Kurzemīte" 8. grupiņas remonts</t>
  </si>
  <si>
    <t xml:space="preserve">Objekta nosaukums:</t>
  </si>
  <si>
    <t xml:space="preserve">Starpsienas izbūve, durvju ailes, telpu un tualetes telpu remonts</t>
  </si>
  <si>
    <t xml:space="preserve">Objekta adrese:</t>
  </si>
  <si>
    <t xml:space="preserve">Talsu iela 7, Dundaga, Dundagas novads</t>
  </si>
  <si>
    <t xml:space="preserve">Iepirkuma ID Nr.</t>
  </si>
  <si>
    <t xml:space="preserve">DNP2019/5</t>
  </si>
  <si>
    <t xml:space="preserve">Darba ietilpība C/st</t>
  </si>
  <si>
    <t xml:space="preserve">Tāme sastādīta</t>
  </si>
  <si>
    <t xml:space="preserve">Tāme sastādīta 2019.gada tirgus cenās, pamatojoties uz būvprojektu un uzmērījumiem dabā</t>
  </si>
  <si>
    <t xml:space="preserve">Objekta izmaksas EUR</t>
  </si>
  <si>
    <t xml:space="preserve">Nr.           p.k.</t>
  </si>
  <si>
    <t xml:space="preserve">Normat. pozic. nr.</t>
  </si>
  <si>
    <t xml:space="preserve">Vienība</t>
  </si>
  <si>
    <t xml:space="preserve">Daudz.</t>
  </si>
  <si>
    <t xml:space="preserve">Laika norma    c/h</t>
  </si>
  <si>
    <t xml:space="preserve">Darba samaksa likme EUR/h</t>
  </si>
  <si>
    <t xml:space="preserve">Vienības izmaksa, tai skaitā</t>
  </si>
  <si>
    <t xml:space="preserve">Darba ietilpība c/h</t>
  </si>
  <si>
    <t xml:space="preserve">Kopējās izmaksas, tai skaitā</t>
  </si>
  <si>
    <t xml:space="preserve">Darba un izdevumu nosaukums</t>
  </si>
  <si>
    <t xml:space="preserve">pielietotie materiāli, to daudzums</t>
  </si>
  <si>
    <t xml:space="preserve">Darba alga EUR</t>
  </si>
  <si>
    <t xml:space="preserve">Materiāli EUR</t>
  </si>
  <si>
    <t xml:space="preserve">Mehānismi EUR</t>
  </si>
  <si>
    <t xml:space="preserve">Kopā EUR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</si>
  <si>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</si>
  <si>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</si>
  <si>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</si>
  <si>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</si>
  <si>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</si>
  <si>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</si>
  <si>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</si>
  <si>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</si>
  <si>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</si>
  <si>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</t>
  </si>
  <si>
    <t xml:space="preserve">Starpsiena starp 7 un 2 telpu un telpu 1,7,2 remonts</t>
  </si>
  <si>
    <t xml:space="preserve">Normat.</t>
  </si>
  <si>
    <t xml:space="preserve">Grīdas virsmas seguma demontāža</t>
  </si>
  <si>
    <t xml:space="preserve">m2</t>
  </si>
  <si>
    <t xml:space="preserve">demontēto grīdas seguma iznešana</t>
  </si>
  <si>
    <t xml:space="preserve">m3</t>
  </si>
  <si>
    <t xml:space="preserve">Krāsojuma attīrīšana sienām</t>
  </si>
  <si>
    <t xml:space="preserve">mehanismu pielietošana</t>
  </si>
  <si>
    <t xml:space="preserve">st</t>
  </si>
  <si>
    <t xml:space="preserve">PVC kājlīstes demontāža</t>
  </si>
  <si>
    <t xml:space="preserve">m</t>
  </si>
  <si>
    <t xml:space="preserve"> -kājlīstu savākšana</t>
  </si>
  <si>
    <t xml:space="preserve">PVC ventilācijas restes demontāža  180*200</t>
  </si>
  <si>
    <t xml:space="preserve">gb</t>
  </si>
  <si>
    <t xml:space="preserve"> -restu savākšana</t>
  </si>
  <si>
    <t xml:space="preserve">Durvju, aplodu demontāža</t>
  </si>
  <si>
    <t xml:space="preserve">demontēto durvju iznešana</t>
  </si>
  <si>
    <t xml:space="preserve">Būvgružu savākšana, utilizācija</t>
  </si>
  <si>
    <t xml:space="preserve">būvgružu transpotrs</t>
  </si>
  <si>
    <t xml:space="preserve">Esošās sienas šahtas ieseguma demontāža</t>
  </si>
  <si>
    <t xml:space="preserve">demontēto daļu iznešana</t>
  </si>
  <si>
    <t xml:space="preserve">Esošo čuguna cauruļu d100 demontāža</t>
  </si>
  <si>
    <t xml:space="preserve">PVC kanalizācijas caurules d110 montāža </t>
  </si>
  <si>
    <t xml:space="preserve"> -PVC kanalizācijas caurule d110</t>
  </si>
  <si>
    <t xml:space="preserve">Riģipša profilu karkass kanalizācijas stāvvadam</t>
  </si>
  <si>
    <t xml:space="preserve">profilu karkasa izmaksa</t>
  </si>
  <si>
    <t xml:space="preserve">Šahtas riģipša apšuvums platumā 350mm</t>
  </si>
  <si>
    <t xml:space="preserve">ģipškartona izmaksa</t>
  </si>
  <si>
    <t xml:space="preserve"> - KNAUF skrūves</t>
  </si>
  <si>
    <t xml:space="preserve">Starps.kark.mont.50mm ar akmens vates pild.50mm</t>
  </si>
  <si>
    <t xml:space="preserve"> - starpsienas karkass hor. UD-50/50/0,6mm,3,0m</t>
  </si>
  <si>
    <t xml:space="preserve">t/m</t>
  </si>
  <si>
    <t xml:space="preserve"> - starpsienas karkass vert. CD-50/50/0,6mm,3,0m</t>
  </si>
  <si>
    <t xml:space="preserve"> - akmens vate Isover 565KL 50mm</t>
  </si>
  <si>
    <t xml:space="preserve"> - skrūve, dībelis</t>
  </si>
  <si>
    <t xml:space="preserve">Riģipša dubults apšuvums, špaktelēšana</t>
  </si>
  <si>
    <t xml:space="preserve"> - NORGIPS GKB stand.1,2x3,0;Rw-55db</t>
  </si>
  <si>
    <t xml:space="preserve"> - UNIFLOT 25kg-maiss</t>
  </si>
  <si>
    <t xml:space="preserve">kg</t>
  </si>
  <si>
    <t xml:space="preserve"> - grunts</t>
  </si>
  <si>
    <t xml:space="preserve"> - šuvju lenta</t>
  </si>
  <si>
    <t xml:space="preserve">Sienas gruntēšana, pilna špaktelēšana</t>
  </si>
  <si>
    <t xml:space="preserve">paligmateriāli</t>
  </si>
  <si>
    <t xml:space="preserve">kpl</t>
  </si>
  <si>
    <t xml:space="preserve">Skapis bērniem</t>
  </si>
  <si>
    <t xml:space="preserve">skapis 300*400*1200 koka durvis, blīvgumijas</t>
  </si>
  <si>
    <t xml:space="preserve">Skapis audzinātājām</t>
  </si>
  <si>
    <t xml:space="preserve">skapis 350*400*1200 koka durvis, blīvgumijas</t>
  </si>
  <si>
    <t xml:space="preserve">Sienas krāsojums ar akrila, tonētu krāsu 2x</t>
  </si>
  <si>
    <t xml:space="preserve"> -akrila krāsa</t>
  </si>
  <si>
    <t xml:space="preserve">PVC 34.klases homogēnā grīdas segums montāža </t>
  </si>
  <si>
    <t xml:space="preserve"> -PVC homogēnais grīdas segums</t>
  </si>
  <si>
    <t xml:space="preserve"> -līme</t>
  </si>
  <si>
    <t xml:space="preserve">PVC homogēnā grīdas segums sakausēšana</t>
  </si>
  <si>
    <t xml:space="preserve"> - kausējamais diegs</t>
  </si>
  <si>
    <t xml:space="preserve">Koka kājlīstes montāža, krāsojums</t>
  </si>
  <si>
    <t xml:space="preserve"> - koka kājlistes</t>
  </si>
  <si>
    <t xml:space="preserve">PVC ventilācijas restes montāža  180*200</t>
  </si>
  <si>
    <t xml:space="preserve"> -PVC vetilācijas reste 180x200</t>
  </si>
  <si>
    <t xml:space="preserve">Durvju, gludas, krāsotas  ar HDF loksnēm, rorblates pildījums, masīvkoka kārba, furnitūra sabiedriskai ēkai,  montāža, aplodas, stiprinājumi</t>
  </si>
  <si>
    <t xml:space="preserve">D1 1000*2100 koka durvis, blīvgumijas</t>
  </si>
  <si>
    <t xml:space="preserve">montāžas skavas, dībeļi</t>
  </si>
  <si>
    <t xml:space="preserve">montāžas putas</t>
  </si>
  <si>
    <t xml:space="preserve">Kleidu montāža</t>
  </si>
  <si>
    <t xml:space="preserve">kleidas</t>
  </si>
  <si>
    <t xml:space="preserve">Kopā:</t>
  </si>
  <si>
    <t xml:space="preserve">2</t>
  </si>
  <si>
    <t xml:space="preserve">Rotaļu telpas Nr.3 remonts</t>
  </si>
  <si>
    <t xml:space="preserve">Griestu karkasa 600*600mm  montāža T15 konstrukcijas perimetrs, nesošās līstes, škērslīstes 600, 1200mm uz iekarēm</t>
  </si>
  <si>
    <t xml:space="preserve">griestu karkasa izmaksa</t>
  </si>
  <si>
    <t xml:space="preserve">Griestu plātņu montāža Olympia-II FL 600x600x15 </t>
  </si>
  <si>
    <t xml:space="preserve">griestu plātņu Olympia-II FL 600x600x15 izmaksa </t>
  </si>
  <si>
    <t xml:space="preserve">Tāfeļsiena ar koka aplodām un magnētisko daļu montāža</t>
  </si>
  <si>
    <t xml:space="preserve">Tāfeļsiena ( 6,09x1,5m) ar 1,0m platu magnētisko daļu</t>
  </si>
  <si>
    <t xml:space="preserve">kausējamā aparāta lietošana</t>
  </si>
  <si>
    <t xml:space="preserve">D1 800*2100 koka durvis, blīvgumijas</t>
  </si>
  <si>
    <t xml:space="preserve">Āra kāpņu remonts, ārdurvis</t>
  </si>
  <si>
    <t xml:space="preserve">Ārējā pakāpiena nomaiņa, betonēšana</t>
  </si>
  <si>
    <t xml:space="preserve">saliekamo pakāpienu sagāde</t>
  </si>
  <si>
    <t xml:space="preserve">Ārējo margu montāža</t>
  </si>
  <si>
    <t xml:space="preserve">saliekamo margu sagāde</t>
  </si>
  <si>
    <t xml:space="preserve">Alumīnija ārdurvju ar koda atslēgu sabiedriskai ēkai,  montāža, aplodas, stiprinājumi</t>
  </si>
  <si>
    <t xml:space="preserve">Dā 1000*2850 alumīnija durvis ar koda atslēgu, blīvgumijas</t>
  </si>
  <si>
    <t xml:space="preserve">4</t>
  </si>
  <si>
    <t xml:space="preserve">Durvju aile starp 6 un 23 telpu un telpu 6,23 remonts</t>
  </si>
  <si>
    <t xml:space="preserve">Skārda profilu un ģiškartona ieseguma ailes demontāža</t>
  </si>
  <si>
    <t xml:space="preserve">D2 860*2100 koka durvis, blīvgumijas</t>
  </si>
  <si>
    <t xml:space="preserve">koka kājlīstes, veidgabali, stiprinājumi</t>
  </si>
  <si>
    <t xml:space="preserve">Griestu plātņu Olympia-II FL 600x600x15 montāža </t>
  </si>
  <si>
    <t xml:space="preserve">demontēto griestu plātņu izmantošana</t>
  </si>
  <si>
    <t xml:space="preserve">5</t>
  </si>
  <si>
    <t xml:space="preserve">Sanitārais mezgls, roku mazgātava, telpa Nr.4; 5</t>
  </si>
  <si>
    <t xml:space="preserve">Sienas flīžu demontāža</t>
  </si>
  <si>
    <t xml:space="preserve">Grīdas flīžu demontāža</t>
  </si>
  <si>
    <t xml:space="preserve">Grīdas uzbetonējuma demontāža</t>
  </si>
  <si>
    <t xml:space="preserve">PVC nosūcošās lūkas d120mm  montāža</t>
  </si>
  <si>
    <t xml:space="preserve">PVC nosūcošās lūkas d120mm </t>
  </si>
  <si>
    <t xml:space="preserve">Šahtas riģipša apšuvums 250+250+250mm</t>
  </si>
  <si>
    <t xml:space="preserve">Sienas gruntēšana, špaktelēšana</t>
  </si>
  <si>
    <t xml:space="preserve">Sienas flīzēšana, šuvošana</t>
  </si>
  <si>
    <t xml:space="preserve"> </t>
  </si>
  <si>
    <t xml:space="preserve">Flīzes</t>
  </si>
  <si>
    <t xml:space="preserve">m²</t>
  </si>
  <si>
    <t xml:space="preserve">Līme</t>
  </si>
  <si>
    <t xml:space="preserve">Krustiņi</t>
  </si>
  <si>
    <t xml:space="preserve">Šuvju aizpildītajs</t>
  </si>
  <si>
    <t xml:space="preserve">Grīdas virsmas gruntēšana</t>
  </si>
  <si>
    <t xml:space="preserve">Estrikt betona grīda 70mm</t>
  </si>
  <si>
    <t xml:space="preserve">betons grīdai</t>
  </si>
  <si>
    <t xml:space="preserve">Grīdas hidroizolācija 2x</t>
  </si>
  <si>
    <t xml:space="preserve">hidroizolācija grīdai</t>
  </si>
  <si>
    <t xml:space="preserve">Grīdas flīzēšana</t>
  </si>
  <si>
    <t xml:space="preserve">Grunts </t>
  </si>
  <si>
    <t xml:space="preserve">Paligmateriāli</t>
  </si>
  <si>
    <t xml:space="preserve">Starpsiena starp sēpodiem</t>
  </si>
  <si>
    <t xml:space="preserve">starpsiena LTT 1000*550</t>
  </si>
  <si>
    <t xml:space="preserve">Plaukti podiņiem</t>
  </si>
  <si>
    <t xml:space="preserve">plaukti 850*400</t>
  </si>
  <si>
    <t xml:space="preserve">Skapis apkopējai</t>
  </si>
  <si>
    <t xml:space="preserve">skapis 660*400*2000 koka durvis, blīvgumijas</t>
  </si>
  <si>
    <t xml:space="preserve">Trauku mazgātavas bīdāmo HDF 24mm durvju montāža, alumīnija sliedes, bīdāmie mehanismi</t>
  </si>
  <si>
    <t xml:space="preserve">bīdāmo durvju komplekts</t>
  </si>
  <si>
    <t xml:space="preserve">Virtuves iekārta</t>
  </si>
  <si>
    <t xml:space="preserve">skapis 660*400*850 ar divdalīgo izlietni</t>
  </si>
  <si>
    <t xml:space="preserve">D4 560*2100 koka durvis, blīvgumijas</t>
  </si>
  <si>
    <t xml:space="preserve">6</t>
  </si>
  <si>
    <t xml:space="preserve">Sanitārais mezgls, telpas Nr.22 remonts</t>
  </si>
  <si>
    <t xml:space="preserve">1/2 ķieģeļu mūra sienas demontāža</t>
  </si>
  <si>
    <t xml:space="preserve">Šahtas riģipša apšuvums 250+250mm</t>
  </si>
  <si>
    <t xml:space="preserve">D3 700*2100 koka durvis, blīvgumijas</t>
  </si>
  <si>
    <t xml:space="preserve">7</t>
  </si>
  <si>
    <t xml:space="preserve">Iekšējie elektrotīkli, apgaismojums</t>
  </si>
  <si>
    <t xml:space="preserve">Demontēt esošo elektroinstalāciju, utilizācija</t>
  </si>
  <si>
    <t xml:space="preserve">Apgaismojuma armatūras montāža z/a HL755 50W MR16 G5.3/G6.35 220-240V Mathrom, spuldze LED 5 W 220V GU10 silti balts</t>
  </si>
  <si>
    <t xml:space="preserve">Apgaismojuma armatūras IZEJA ar akumolatoru montāža</t>
  </si>
  <si>
    <t xml:space="preserve">Automātiskā slēdža montāža B 1F 16A</t>
  </si>
  <si>
    <t xml:space="preserve">Caurumu urbšana sienā instalācijai</t>
  </si>
  <si>
    <t xml:space="preserve">Rievu kalšana mūrī</t>
  </si>
  <si>
    <t xml:space="preserve">Kabeļa montāža  Kabelis PPJ 3*1.5</t>
  </si>
  <si>
    <t xml:space="preserve">Kārba betonam ar skruv. 60mm montāža</t>
  </si>
  <si>
    <t xml:space="preserve">Nozarkārbu savienošana</t>
  </si>
  <si>
    <t xml:space="preserve">Slēdzis mehanisms 1P Siemens vai ekvivalents</t>
  </si>
  <si>
    <t xml:space="preserve">Grupu slēdzis mehanisms 2P Siemens vai ekvivalents</t>
  </si>
  <si>
    <t xml:space="preserve">Rozete mehanisms a/z balt. Siemens vai ekvivalents</t>
  </si>
  <si>
    <t xml:space="preserve">Rāmitis 1d./balts Siemens vai ekvivalents</t>
  </si>
  <si>
    <t xml:space="preserve">Palīgmateriāli, stiprinājumi</t>
  </si>
  <si>
    <t xml:space="preserve">k-ts</t>
  </si>
  <si>
    <t xml:space="preserve">Iekšējie vājstrāvas tīkli</t>
  </si>
  <si>
    <t xml:space="preserve">Esošo UAS devēju pārcelšana</t>
  </si>
  <si>
    <t xml:space="preserve">Iekšēais ūdensvads- siltais, aukstais, kanalizācija</t>
  </si>
  <si>
    <t xml:space="preserve">Kanalizācijas stāvvada, cauruļu, ūdensvada, izlietnes 4 gb, kāju vannas, podu 3gb, boilera demontāža</t>
  </si>
  <si>
    <t xml:space="preserve">Kanālu kalšana betona  sienā, grīdā kanalizācijai</t>
  </si>
  <si>
    <t xml:space="preserve">Kanalizācijas cauruļu montāža d50mm</t>
  </si>
  <si>
    <t xml:space="preserve">Kanalizācijas cauruļu, stāvvadu montāža d110mm</t>
  </si>
  <si>
    <t xml:space="preserve">Kanalizācijas veidgabalu montāža d50mm</t>
  </si>
  <si>
    <t xml:space="preserve">Kanalizācijas veidgabalu montāža d110mm</t>
  </si>
  <si>
    <t xml:space="preserve">Kanalizācijas revīzijas montāža dm110</t>
  </si>
  <si>
    <t xml:space="preserve">Pieslēgšanās pie esošās kanalizācijas sistēmas</t>
  </si>
  <si>
    <t xml:space="preserve">vietas</t>
  </si>
  <si>
    <t xml:space="preserve">Kanālu kalšana betona  sienā ūdensvadam</t>
  </si>
  <si>
    <t xml:space="preserve">Daudzslāņu caurules PE-Xa 16*2.2mm PN 10</t>
  </si>
  <si>
    <t xml:space="preserve">Daudzslāņu caurules PE-Xa 20*2.8mm PN 10</t>
  </si>
  <si>
    <t xml:space="preserve">Daudzslāņu caurules PE-Xa 25*3,5mm PN 10</t>
  </si>
  <si>
    <t xml:space="preserve">Caurules veidgabali dm16-25</t>
  </si>
  <si>
    <t xml:space="preserve">Izolācija d=6 mm     Ø28 (dn16) “TUBOLIT”</t>
  </si>
  <si>
    <t xml:space="preserve">Izolācija d=6 mm     Ø32 (dn20) “TUBOLIT”</t>
  </si>
  <si>
    <t xml:space="preserve">Izolācija d=63 mm     Ø38 (dn25) “TUBOLIT”</t>
  </si>
  <si>
    <t xml:space="preserve">Pieslēgums pie esošā ūdensvada tīkla dn25</t>
  </si>
  <si>
    <t xml:space="preserve">Izlietnes montāža 40cm, stiprinājum</t>
  </si>
  <si>
    <t xml:space="preserve">Kāju vannas, sānu paneļe montāža 900*900*450</t>
  </si>
  <si>
    <t xml:space="preserve">Sifonu montāža</t>
  </si>
  <si>
    <t xml:space="preserve">Ūdensmaisītājs- termostats</t>
  </si>
  <si>
    <t xml:space="preserve">Ūdensmaisītājs izlietnei</t>
  </si>
  <si>
    <t xml:space="preserve">Ūdensmaisītājs kāju vannai</t>
  </si>
  <si>
    <t xml:space="preserve">Sēdpods (bērnu) ar skalojamo kasti, vāks</t>
  </si>
  <si>
    <t xml:space="preserve">Sēdpods ar skalojamo kasti, vāks</t>
  </si>
  <si>
    <t xml:space="preserve">Ekventīlis 10x1/2"</t>
  </si>
  <si>
    <t xml:space="preserve">Kolminētais boileris 100L, stiprinājumi</t>
  </si>
  <si>
    <t xml:space="preserve">Elektroinstalācijas pieslēgums boilerim</t>
  </si>
  <si>
    <t xml:space="preserve">Apkure</t>
  </si>
  <si>
    <t xml:space="preserve">Esošo radiatoru demontāža</t>
  </si>
  <si>
    <t xml:space="preserve">Esošo maģistrālo cauruļu, stāvvadu krāsojums</t>
  </si>
  <si>
    <t xml:space="preserve">Pieslēgšanās pie esošās sistēmas</t>
  </si>
  <si>
    <t xml:space="preserve">Vara cauruļu montāža d18</t>
  </si>
  <si>
    <t xml:space="preserve">Vara veidgabali</t>
  </si>
  <si>
    <t xml:space="preserve">Lod.pāreja PAV d 18x1/2"a.v.</t>
  </si>
  <si>
    <t xml:space="preserve">Radiators Purmo Compact 22*500*2000</t>
  </si>
  <si>
    <t xml:space="preserve">Radiatora stiprinājumi</t>
  </si>
  <si>
    <t xml:space="preserve">Radiatora ventīlis RTD-G Herz</t>
  </si>
  <si>
    <t xml:space="preserve">Radiatora termostats tiešās darbības Herz</t>
  </si>
  <si>
    <t xml:space="preserve">Radiatoru pieslēgums</t>
  </si>
  <si>
    <t xml:space="preserve">Ventilācija</t>
  </si>
  <si>
    <t xml:space="preserve">Kanāla ventilators nosūcei TD-250/100, ieskaitot pievienojumus un savienojumus</t>
  </si>
  <si>
    <t xml:space="preserve">Relejs ar laika aizturi</t>
  </si>
  <si>
    <t xml:space="preserve">Apaļais gaisa vads SR-100</t>
  </si>
  <si>
    <t xml:space="preserve">Vārsts plūsmas regulēšanai SK-100 </t>
  </si>
  <si>
    <t xml:space="preserve">Līkums d100 90*</t>
  </si>
  <si>
    <t xml:space="preserve">Sedls d100/100</t>
  </si>
  <si>
    <t xml:space="preserve">Korķis dm100</t>
  </si>
  <si>
    <t xml:space="preserve">Nosūces difuzors dm100</t>
  </si>
  <si>
    <t xml:space="preserve">Elektroinstalācijas pieslēgums ventilatoram</t>
  </si>
  <si>
    <t xml:space="preserve">Sadaļas kopā</t>
  </si>
  <si>
    <t xml:space="preserve">Transporta izdevumi</t>
  </si>
  <si>
    <t xml:space="preserve">%</t>
  </si>
  <si>
    <t xml:space="preserve">EUR</t>
  </si>
  <si>
    <t xml:space="preserve">Pieskaitāmās izmaksas, t.sk. darba aizsardzība</t>
  </si>
  <si>
    <t xml:space="preserve">Virsidevumi</t>
  </si>
  <si>
    <t xml:space="preserve">Plānotie uzkrājumi</t>
  </si>
  <si>
    <t xml:space="preserve">Sadaļa kopā</t>
  </si>
  <si>
    <t xml:space="preserve">PVN 21%</t>
  </si>
  <si>
    <t xml:space="preserve">Objekta kopējās izmaksas</t>
  </si>
  <si>
    <t xml:space="preserve">PVN 21% piemērošanas kārtību nosaka Pasūtītājs, ievērojot likumu par "Pievienotās vērtības nodoklis"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</si>
</sst>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0.00"/>
    <numFmt numFmtId="167" formatCode="#,##0.00_ ;\-#,##0.00\ "/>
    <numFmt numFmtId="168" formatCode="_-* #,##0.00&quot; Ls&quot;_-;\-* #,##0.00&quot; Ls&quot;_-;_-* \-??&quot; Ls&quot;_-;_-@_-"/>
    <numFmt numFmtId="169" formatCode="#,##0.00"/>
    <numFmt numFmtId="170" formatCode="0"/>
    <numFmt numFmtId="171" formatCode="0.0"/>
    <numFmt numFmtId="172" formatCode="0%"/>
  </numFmts>
  <fonts count="10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u val="single"/>
      <sz val="9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u val="single"/>
      <sz val="9"/>
      <name val="Times New Roman"/>
      <family val="1"/>
      <charset val="1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7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2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2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2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7" fillId="2" borderId="3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15</xdr:col>
      <xdr:colOff>66600</xdr:colOff>
      <xdr:row>62</xdr:row>
      <xdr:rowOff>37800</xdr:rowOff>
    </xdr:to>
    <xdr:sp>
      <xdr:nvSpPr>
        <xdr:cNvPr id="0" name="CustomShape 1" hidden="1"/>
        <xdr:cNvSpPr/>
      </xdr:nvSpPr>
      <xdr:spPr>
        <a:xfrm>
          <a:off x="0" y="0"/>
          <a:ext cx="10157040" cy="9979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V353"/>
  <sheetViews>
    <sheetView showFormulas="false" showGridLines="true" showRowColHeaders="true" showZeros="false" rightToLeft="false" tabSelected="true" showOutlineSymbols="true" defaultGridColor="true" view="normal" topLeftCell="A1" colorId="64" zoomScale="115" zoomScaleNormal="115" zoomScalePageLayoutView="100" workbookViewId="0">
      <selection pane="topLeft" activeCell="I267" activeCellId="0" sqref="I267"/>
    </sheetView>
  </sheetViews>
  <sheetFormatPr defaultRowHeight="12.8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2" width="8.86"/>
    <col collapsed="false" customWidth="true" hidden="false" outlineLevel="0" max="3" min="3" style="1" width="41.86"/>
    <col collapsed="false" customWidth="true" hidden="false" outlineLevel="0" max="4" min="4" style="1" width="5.57"/>
    <col collapsed="false" customWidth="true" hidden="false" outlineLevel="0" max="5" min="5" style="1" width="6.42"/>
    <col collapsed="false" customWidth="true" hidden="false" outlineLevel="0" max="9" min="6" style="1" width="7.29"/>
    <col collapsed="false" customWidth="true" hidden="false" outlineLevel="0" max="10" min="10" style="1" width="8"/>
    <col collapsed="false" customWidth="true" hidden="false" outlineLevel="0" max="11" min="11" style="1" width="7.29"/>
    <col collapsed="false" customWidth="true" hidden="false" outlineLevel="0" max="12" min="12" style="1" width="6.86"/>
    <col collapsed="false" customWidth="true" hidden="false" outlineLevel="0" max="13" min="13" style="1" width="8.14"/>
    <col collapsed="false" customWidth="true" hidden="false" outlineLevel="0" max="14" min="14" style="1" width="7.71"/>
    <col collapsed="false" customWidth="true" hidden="false" outlineLevel="0" max="15" min="15" style="1" width="7.86"/>
    <col collapsed="false" customWidth="true" hidden="false" outlineLevel="0" max="16" min="16" style="1" width="8.57"/>
    <col collapsed="false" customWidth="true" hidden="false" outlineLevel="0" max="17" min="17" style="3" width="17.14"/>
    <col collapsed="false" customWidth="true" hidden="false" outlineLevel="0" max="19" min="18" style="3" width="8.71"/>
    <col collapsed="false" customWidth="true" hidden="false" outlineLevel="0" max="1025" min="20" style="1" width="8.71"/>
  </cols>
  <sheetData>
    <row r="1" customFormat="false" ht="12.8" hidden="false" customHeight="false" outlineLevel="0" collapsed="false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12.8" hidden="false" customHeight="false" outlineLevel="0" collapsed="false">
      <c r="A2" s="4"/>
      <c r="B2" s="5"/>
      <c r="C2" s="4"/>
      <c r="D2" s="4"/>
      <c r="E2" s="4"/>
      <c r="F2" s="4"/>
      <c r="G2" s="4"/>
      <c r="H2" s="4"/>
      <c r="I2" s="4" t="s">
        <v>0</v>
      </c>
      <c r="J2" s="4"/>
      <c r="K2" s="4"/>
      <c r="L2" s="4"/>
      <c r="M2" s="4"/>
      <c r="N2" s="4"/>
      <c r="O2" s="4"/>
    </row>
    <row r="3" customFormat="false" ht="12.8" hidden="false" customHeight="false" outlineLevel="0" collapsed="false">
      <c r="A3" s="4"/>
      <c r="B3" s="5"/>
      <c r="C3" s="4"/>
      <c r="D3" s="4"/>
      <c r="E3" s="4"/>
      <c r="F3" s="4"/>
      <c r="G3" s="4"/>
      <c r="H3" s="4"/>
      <c r="I3" s="4"/>
      <c r="J3" s="4"/>
      <c r="K3" s="6"/>
      <c r="L3" s="6"/>
      <c r="M3" s="6"/>
      <c r="N3" s="6"/>
      <c r="O3" s="6"/>
    </row>
    <row r="4" customFormat="false" ht="12.8" hidden="false" customHeight="false" outlineLevel="0" collapsed="false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</row>
    <row r="5" customFormat="false" ht="20.25" hidden="false" customHeight="true" outlineLevel="0" collapsed="false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8"/>
      <c r="R5" s="8"/>
    </row>
    <row r="6" s="10" customFormat="true" ht="12.8" hidden="false" customHeight="false" outlineLevel="0" collapsed="false">
      <c r="A6" s="10" t="s">
        <v>3</v>
      </c>
      <c r="B6" s="11"/>
      <c r="C6" s="12" t="s">
        <v>4</v>
      </c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8"/>
      <c r="R6" s="8"/>
      <c r="S6" s="8"/>
    </row>
    <row r="7" s="10" customFormat="true" ht="12.8" hidden="false" customHeight="false" outlineLevel="0" collapsed="false">
      <c r="A7" s="10" t="s">
        <v>5</v>
      </c>
      <c r="B7" s="11"/>
      <c r="C7" s="12" t="s">
        <v>6</v>
      </c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8"/>
      <c r="R7" s="8"/>
      <c r="S7" s="8"/>
    </row>
    <row r="8" s="10" customFormat="true" ht="12.8" hidden="false" customHeight="false" outlineLevel="0" collapsed="false">
      <c r="A8" s="10" t="s">
        <v>7</v>
      </c>
      <c r="B8" s="11"/>
      <c r="C8" s="12" t="s">
        <v>8</v>
      </c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8"/>
      <c r="R8" s="8"/>
      <c r="S8" s="8"/>
    </row>
    <row r="9" s="10" customFormat="true" ht="12.8" hidden="false" customHeight="false" outlineLevel="0" collapsed="false">
      <c r="A9" s="10" t="s">
        <v>9</v>
      </c>
      <c r="B9" s="11"/>
      <c r="C9" s="12" t="s">
        <v>10</v>
      </c>
      <c r="D9" s="13"/>
      <c r="E9" s="14"/>
      <c r="F9" s="14"/>
      <c r="G9" s="14"/>
      <c r="H9" s="14"/>
      <c r="I9" s="14"/>
      <c r="J9" s="14"/>
      <c r="K9" s="15" t="s">
        <v>11</v>
      </c>
      <c r="L9" s="16" t="n">
        <f aca="false">L344</f>
        <v>0</v>
      </c>
      <c r="M9" s="16"/>
      <c r="N9" s="14"/>
      <c r="O9" s="14"/>
      <c r="P9" s="14"/>
      <c r="Q9" s="8"/>
      <c r="R9" s="8"/>
      <c r="S9" s="8"/>
    </row>
    <row r="10" s="10" customFormat="true" ht="12.8" hidden="false" customHeight="false" outlineLevel="0" collapsed="false">
      <c r="B10" s="17"/>
      <c r="D10" s="13"/>
      <c r="E10" s="14"/>
      <c r="F10" s="14"/>
      <c r="G10" s="14"/>
      <c r="H10" s="14"/>
      <c r="I10" s="14"/>
      <c r="J10" s="14"/>
      <c r="K10" s="15" t="s">
        <v>12</v>
      </c>
      <c r="L10" s="16"/>
      <c r="M10" s="16"/>
      <c r="N10" s="14"/>
      <c r="O10" s="14"/>
      <c r="P10" s="14"/>
      <c r="Q10" s="8"/>
      <c r="R10" s="8"/>
      <c r="S10" s="8"/>
    </row>
    <row r="11" s="10" customFormat="true" ht="12.8" hidden="false" customHeight="false" outlineLevel="0" collapsed="false">
      <c r="A11" s="10" t="s">
        <v>13</v>
      </c>
      <c r="B11" s="17"/>
      <c r="D11" s="18"/>
      <c r="E11" s="19"/>
      <c r="F11" s="19"/>
      <c r="G11" s="14"/>
      <c r="H11" s="14"/>
      <c r="I11" s="14"/>
      <c r="J11" s="14"/>
      <c r="K11" s="15" t="s">
        <v>14</v>
      </c>
      <c r="L11" s="20" t="e">
        <f aca="false">L352</f>
        <v>#VALUE!</v>
      </c>
      <c r="M11" s="20"/>
      <c r="N11" s="21"/>
      <c r="O11" s="21"/>
      <c r="P11" s="21"/>
      <c r="Q11" s="8"/>
      <c r="R11" s="8"/>
      <c r="S11" s="8"/>
    </row>
    <row r="12" s="10" customFormat="true" ht="12.75" hidden="false" customHeight="true" outlineLevel="0" collapsed="false">
      <c r="A12" s="22" t="s">
        <v>15</v>
      </c>
      <c r="B12" s="23" t="s">
        <v>16</v>
      </c>
      <c r="C12" s="24"/>
      <c r="D12" s="25" t="s">
        <v>17</v>
      </c>
      <c r="E12" s="26" t="s">
        <v>18</v>
      </c>
      <c r="F12" s="27" t="s">
        <v>19</v>
      </c>
      <c r="G12" s="27" t="s">
        <v>20</v>
      </c>
      <c r="H12" s="28" t="s">
        <v>21</v>
      </c>
      <c r="I12" s="28"/>
      <c r="J12" s="28"/>
      <c r="K12" s="28"/>
      <c r="L12" s="29" t="s">
        <v>22</v>
      </c>
      <c r="M12" s="28" t="s">
        <v>23</v>
      </c>
      <c r="N12" s="28"/>
      <c r="O12" s="28"/>
      <c r="P12" s="28"/>
      <c r="Q12" s="8"/>
      <c r="R12" s="8"/>
      <c r="S12" s="8"/>
    </row>
    <row r="13" s="10" customFormat="true" ht="12.8" hidden="false" customHeight="false" outlineLevel="0" collapsed="false">
      <c r="A13" s="22"/>
      <c r="B13" s="23"/>
      <c r="C13" s="30" t="s">
        <v>24</v>
      </c>
      <c r="D13" s="25"/>
      <c r="E13" s="26"/>
      <c r="F13" s="27"/>
      <c r="G13" s="27"/>
      <c r="H13" s="28"/>
      <c r="I13" s="28"/>
      <c r="J13" s="28"/>
      <c r="K13" s="28"/>
      <c r="L13" s="29"/>
      <c r="M13" s="28"/>
      <c r="N13" s="28"/>
      <c r="O13" s="28"/>
      <c r="P13" s="28"/>
      <c r="Q13" s="8"/>
      <c r="R13" s="8"/>
      <c r="S13" s="8"/>
    </row>
    <row r="14" s="10" customFormat="true" ht="16.5" hidden="false" customHeight="true" outlineLevel="0" collapsed="false">
      <c r="A14" s="22"/>
      <c r="B14" s="23"/>
      <c r="C14" s="30" t="s">
        <v>25</v>
      </c>
      <c r="D14" s="25"/>
      <c r="E14" s="26"/>
      <c r="F14" s="27"/>
      <c r="G14" s="27"/>
      <c r="H14" s="29" t="s">
        <v>26</v>
      </c>
      <c r="I14" s="29" t="s">
        <v>27</v>
      </c>
      <c r="J14" s="29" t="s">
        <v>28</v>
      </c>
      <c r="K14" s="29" t="s">
        <v>29</v>
      </c>
      <c r="L14" s="29"/>
      <c r="M14" s="29" t="s">
        <v>26</v>
      </c>
      <c r="N14" s="29" t="s">
        <v>27</v>
      </c>
      <c r="O14" s="29" t="s">
        <v>28</v>
      </c>
      <c r="P14" s="29" t="s">
        <v>29</v>
      </c>
      <c r="Q14" s="8"/>
      <c r="R14" s="8"/>
      <c r="S14" s="8"/>
    </row>
    <row r="15" s="10" customFormat="true" ht="12.8" hidden="false" customHeight="false" outlineLevel="0" collapsed="false">
      <c r="A15" s="22"/>
      <c r="B15" s="23"/>
      <c r="C15" s="31"/>
      <c r="D15" s="25"/>
      <c r="E15" s="26"/>
      <c r="F15" s="27"/>
      <c r="G15" s="27"/>
      <c r="H15" s="29"/>
      <c r="I15" s="29"/>
      <c r="J15" s="29"/>
      <c r="K15" s="29"/>
      <c r="L15" s="29"/>
      <c r="M15" s="29"/>
      <c r="N15" s="29"/>
      <c r="O15" s="29"/>
      <c r="P15" s="29"/>
      <c r="Q15" s="8"/>
      <c r="R15" s="8"/>
      <c r="S15" s="8"/>
    </row>
    <row r="16" s="17" customFormat="true" ht="12.8" hidden="false" customHeight="false" outlineLevel="0" collapsed="false">
      <c r="A16" s="32" t="n">
        <v>1</v>
      </c>
      <c r="B16" s="33" t="n">
        <v>2</v>
      </c>
      <c r="C16" s="33" t="n">
        <v>3</v>
      </c>
      <c r="D16" s="33" t="n">
        <v>4</v>
      </c>
      <c r="E16" s="32" t="n">
        <v>5</v>
      </c>
      <c r="F16" s="32" t="n">
        <v>6</v>
      </c>
      <c r="G16" s="32" t="n">
        <v>7</v>
      </c>
      <c r="H16" s="33" t="s">
        <v>30</v>
      </c>
      <c r="I16" s="34" t="s">
        <v>31</v>
      </c>
      <c r="J16" s="34" t="s">
        <v>32</v>
      </c>
      <c r="K16" s="34" t="s">
        <v>33</v>
      </c>
      <c r="L16" s="35" t="s">
        <v>34</v>
      </c>
      <c r="M16" s="33" t="s">
        <v>35</v>
      </c>
      <c r="N16" s="33" t="s">
        <v>36</v>
      </c>
      <c r="O16" s="33" t="s">
        <v>37</v>
      </c>
      <c r="P16" s="36" t="s">
        <v>38</v>
      </c>
      <c r="Q16" s="8"/>
      <c r="R16" s="37"/>
      <c r="S16" s="37"/>
    </row>
    <row r="17" s="17" customFormat="true" ht="12.8" hidden="false" customHeight="false" outlineLevel="0" collapsed="false">
      <c r="A17" s="38"/>
      <c r="B17" s="39" t="s">
        <v>39</v>
      </c>
      <c r="C17" s="40" t="s">
        <v>40</v>
      </c>
      <c r="D17" s="41"/>
      <c r="E17" s="42"/>
      <c r="F17" s="43"/>
      <c r="G17" s="44"/>
      <c r="H17" s="44"/>
      <c r="I17" s="44"/>
      <c r="J17" s="44"/>
      <c r="K17" s="45"/>
      <c r="L17" s="46"/>
      <c r="M17" s="47"/>
      <c r="N17" s="47"/>
      <c r="O17" s="47"/>
      <c r="P17" s="48"/>
      <c r="Q17" s="8"/>
      <c r="R17" s="37"/>
      <c r="S17" s="37"/>
    </row>
    <row r="18" s="10" customFormat="true" ht="12.8" hidden="false" customHeight="false" outlineLevel="0" collapsed="false">
      <c r="A18" s="49" t="n">
        <f aca="false">A17+1</f>
        <v>1</v>
      </c>
      <c r="B18" s="49" t="s">
        <v>41</v>
      </c>
      <c r="C18" s="50" t="s">
        <v>42</v>
      </c>
      <c r="D18" s="51" t="s">
        <v>43</v>
      </c>
      <c r="E18" s="52" t="n">
        <v>53.5</v>
      </c>
      <c r="F18" s="53"/>
      <c r="G18" s="54"/>
      <c r="H18" s="55"/>
      <c r="I18" s="55"/>
      <c r="J18" s="56"/>
      <c r="K18" s="57" t="n">
        <f aca="false">H18+I18+J18</f>
        <v>0</v>
      </c>
      <c r="L18" s="58" t="n">
        <f aca="false">ROUND(E18*F18,2)</f>
        <v>0</v>
      </c>
      <c r="M18" s="54" t="n">
        <f aca="false">ROUND(E18*H18,2)</f>
        <v>0</v>
      </c>
      <c r="N18" s="59" t="n">
        <f aca="false">ROUND(E18*I18,2)</f>
        <v>0</v>
      </c>
      <c r="O18" s="54" t="n">
        <f aca="false">ROUND(E18*J18,2)</f>
        <v>0</v>
      </c>
      <c r="P18" s="57" t="n">
        <f aca="false">SUM(M18:O18)</f>
        <v>0</v>
      </c>
      <c r="Q18" s="37"/>
      <c r="R18" s="37"/>
      <c r="S18" s="8"/>
    </row>
    <row r="19" s="10" customFormat="true" ht="12.8" hidden="false" customHeight="false" outlineLevel="0" collapsed="false">
      <c r="A19" s="49"/>
      <c r="B19" s="49"/>
      <c r="C19" s="60" t="s">
        <v>44</v>
      </c>
      <c r="D19" s="52" t="s">
        <v>45</v>
      </c>
      <c r="E19" s="52" t="n">
        <v>0.4</v>
      </c>
      <c r="F19" s="53"/>
      <c r="G19" s="54"/>
      <c r="H19" s="55"/>
      <c r="I19" s="55"/>
      <c r="J19" s="56"/>
      <c r="K19" s="57" t="n">
        <f aca="false">H19+I19+J19</f>
        <v>0</v>
      </c>
      <c r="L19" s="58" t="n">
        <f aca="false">ROUND(E19*F19,2)</f>
        <v>0</v>
      </c>
      <c r="M19" s="54" t="n">
        <f aca="false">ROUND(E19*H19,2)</f>
        <v>0</v>
      </c>
      <c r="N19" s="59" t="n">
        <f aca="false">ROUND(E19*I19,2)</f>
        <v>0</v>
      </c>
      <c r="O19" s="54" t="n">
        <f aca="false">ROUND(E19*J19,2)</f>
        <v>0</v>
      </c>
      <c r="P19" s="57" t="n">
        <f aca="false">SUM(M19:O19)</f>
        <v>0</v>
      </c>
      <c r="Q19" s="37"/>
      <c r="R19" s="37"/>
      <c r="S19" s="8"/>
    </row>
    <row r="20" s="10" customFormat="true" ht="12.8" hidden="false" customHeight="false" outlineLevel="0" collapsed="false">
      <c r="A20" s="49" t="n">
        <f aca="false">A18+1</f>
        <v>2</v>
      </c>
      <c r="B20" s="49" t="s">
        <v>41</v>
      </c>
      <c r="C20" s="61" t="s">
        <v>46</v>
      </c>
      <c r="D20" s="52" t="s">
        <v>43</v>
      </c>
      <c r="E20" s="52" t="n">
        <v>73.3</v>
      </c>
      <c r="F20" s="53"/>
      <c r="G20" s="54"/>
      <c r="H20" s="55"/>
      <c r="I20" s="55"/>
      <c r="J20" s="56"/>
      <c r="K20" s="57" t="n">
        <f aca="false">H20+I20+J20</f>
        <v>0</v>
      </c>
      <c r="L20" s="58" t="n">
        <f aca="false">ROUND(E20*F20,2)</f>
        <v>0</v>
      </c>
      <c r="M20" s="54" t="n">
        <f aca="false">ROUND(E20*H20,2)</f>
        <v>0</v>
      </c>
      <c r="N20" s="59" t="n">
        <f aca="false">ROUND(E20*I20,2)</f>
        <v>0</v>
      </c>
      <c r="O20" s="54" t="n">
        <f aca="false">ROUND(E20*J20,2)</f>
        <v>0</v>
      </c>
      <c r="P20" s="57" t="n">
        <f aca="false">SUM(M20:O20)</f>
        <v>0</v>
      </c>
      <c r="Q20" s="8"/>
      <c r="R20" s="37"/>
      <c r="S20" s="8"/>
    </row>
    <row r="21" s="10" customFormat="true" ht="12.8" hidden="false" customHeight="false" outlineLevel="0" collapsed="false">
      <c r="A21" s="49"/>
      <c r="B21" s="49"/>
      <c r="C21" s="60" t="s">
        <v>47</v>
      </c>
      <c r="D21" s="52" t="s">
        <v>48</v>
      </c>
      <c r="E21" s="52" t="n">
        <v>2.5</v>
      </c>
      <c r="F21" s="53"/>
      <c r="G21" s="54"/>
      <c r="H21" s="55"/>
      <c r="I21" s="55"/>
      <c r="J21" s="56"/>
      <c r="K21" s="57" t="n">
        <f aca="false">H21+I21+J21</f>
        <v>0</v>
      </c>
      <c r="L21" s="58" t="n">
        <f aca="false">ROUND(E21*F21,2)</f>
        <v>0</v>
      </c>
      <c r="M21" s="54" t="n">
        <f aca="false">ROUND(E21*H21,2)</f>
        <v>0</v>
      </c>
      <c r="N21" s="59" t="n">
        <f aca="false">ROUND(E21*I21,2)</f>
        <v>0</v>
      </c>
      <c r="O21" s="54" t="n">
        <f aca="false">ROUND(E21*J21,2)</f>
        <v>0</v>
      </c>
      <c r="P21" s="57" t="n">
        <f aca="false">SUM(M21:O21)</f>
        <v>0</v>
      </c>
      <c r="Q21" s="8"/>
      <c r="R21" s="37"/>
      <c r="S21" s="8"/>
    </row>
    <row r="22" s="10" customFormat="true" ht="12.75" hidden="false" customHeight="true" outlineLevel="0" collapsed="false">
      <c r="A22" s="49" t="n">
        <f aca="false">A20+1</f>
        <v>3</v>
      </c>
      <c r="B22" s="49" t="s">
        <v>41</v>
      </c>
      <c r="C22" s="50" t="s">
        <v>49</v>
      </c>
      <c r="D22" s="51" t="s">
        <v>50</v>
      </c>
      <c r="E22" s="52" t="n">
        <v>93.7</v>
      </c>
      <c r="F22" s="53"/>
      <c r="G22" s="54"/>
      <c r="H22" s="55"/>
      <c r="I22" s="55"/>
      <c r="J22" s="56"/>
      <c r="K22" s="57" t="n">
        <f aca="false">H22+I22+J22</f>
        <v>0</v>
      </c>
      <c r="L22" s="58" t="n">
        <f aca="false">ROUND(E22*F22,2)</f>
        <v>0</v>
      </c>
      <c r="M22" s="54" t="n">
        <f aca="false">ROUND(E22*H22,2)</f>
        <v>0</v>
      </c>
      <c r="N22" s="59" t="n">
        <f aca="false">ROUND(E22*I22,2)</f>
        <v>0</v>
      </c>
      <c r="O22" s="54" t="n">
        <f aca="false">ROUND(E22*J22,2)</f>
        <v>0</v>
      </c>
      <c r="P22" s="57" t="n">
        <f aca="false">SUM(M22:O22)</f>
        <v>0</v>
      </c>
      <c r="Q22" s="37"/>
      <c r="R22" s="37"/>
      <c r="S22" s="8"/>
    </row>
    <row r="23" s="10" customFormat="true" ht="11.45" hidden="false" customHeight="true" outlineLevel="0" collapsed="false">
      <c r="A23" s="49"/>
      <c r="B23" s="49"/>
      <c r="C23" s="62" t="s">
        <v>51</v>
      </c>
      <c r="D23" s="63" t="s">
        <v>50</v>
      </c>
      <c r="E23" s="52" t="n">
        <v>93.7</v>
      </c>
      <c r="F23" s="53"/>
      <c r="G23" s="54"/>
      <c r="H23" s="55"/>
      <c r="I23" s="55"/>
      <c r="J23" s="56"/>
      <c r="K23" s="57" t="n">
        <f aca="false">H23+I23+J23</f>
        <v>0</v>
      </c>
      <c r="L23" s="58" t="n">
        <f aca="false">ROUND(E23*F23,2)</f>
        <v>0</v>
      </c>
      <c r="M23" s="54" t="n">
        <f aca="false">ROUND(E23*H23,2)</f>
        <v>0</v>
      </c>
      <c r="N23" s="59" t="n">
        <f aca="false">ROUND(E23*I23,2)</f>
        <v>0</v>
      </c>
      <c r="O23" s="54" t="n">
        <f aca="false">ROUND(E23*J23,2)</f>
        <v>0</v>
      </c>
      <c r="P23" s="57" t="n">
        <f aca="false">SUM(M23:O23)</f>
        <v>0</v>
      </c>
      <c r="Q23" s="37"/>
      <c r="R23" s="37"/>
      <c r="S23" s="8"/>
    </row>
    <row r="24" s="10" customFormat="true" ht="12.75" hidden="false" customHeight="true" outlineLevel="0" collapsed="false">
      <c r="A24" s="49" t="n">
        <f aca="false">A22+1</f>
        <v>4</v>
      </c>
      <c r="B24" s="49" t="s">
        <v>41</v>
      </c>
      <c r="C24" s="50" t="s">
        <v>52</v>
      </c>
      <c r="D24" s="51" t="s">
        <v>53</v>
      </c>
      <c r="E24" s="52" t="n">
        <v>2</v>
      </c>
      <c r="F24" s="53"/>
      <c r="G24" s="54"/>
      <c r="H24" s="55"/>
      <c r="I24" s="55"/>
      <c r="J24" s="56"/>
      <c r="K24" s="57" t="n">
        <f aca="false">H24+I24+J24</f>
        <v>0</v>
      </c>
      <c r="L24" s="58" t="n">
        <f aca="false">ROUND(E24*F24,2)</f>
        <v>0</v>
      </c>
      <c r="M24" s="54" t="n">
        <f aca="false">ROUND(E24*H24,2)</f>
        <v>0</v>
      </c>
      <c r="N24" s="59" t="n">
        <f aca="false">ROUND(E24*I24,2)</f>
        <v>0</v>
      </c>
      <c r="O24" s="54" t="n">
        <f aca="false">ROUND(E24*J24,2)</f>
        <v>0</v>
      </c>
      <c r="P24" s="57" t="n">
        <f aca="false">SUM(M24:O24)</f>
        <v>0</v>
      </c>
      <c r="Q24" s="37"/>
      <c r="R24" s="37"/>
      <c r="S24" s="8"/>
    </row>
    <row r="25" s="10" customFormat="true" ht="11.45" hidden="false" customHeight="true" outlineLevel="0" collapsed="false">
      <c r="A25" s="49"/>
      <c r="B25" s="49"/>
      <c r="C25" s="62" t="s">
        <v>54</v>
      </c>
      <c r="D25" s="63" t="s">
        <v>53</v>
      </c>
      <c r="E25" s="52" t="n">
        <v>2</v>
      </c>
      <c r="F25" s="53"/>
      <c r="G25" s="54"/>
      <c r="H25" s="55"/>
      <c r="I25" s="55"/>
      <c r="J25" s="56"/>
      <c r="K25" s="57" t="n">
        <f aca="false">H25+I25+J25</f>
        <v>0</v>
      </c>
      <c r="L25" s="58" t="n">
        <f aca="false">ROUND(E25*F25,2)</f>
        <v>0</v>
      </c>
      <c r="M25" s="54" t="n">
        <f aca="false">ROUND(E25*H25,2)</f>
        <v>0</v>
      </c>
      <c r="N25" s="59" t="n">
        <f aca="false">ROUND(E25*I25,2)</f>
        <v>0</v>
      </c>
      <c r="O25" s="54" t="n">
        <f aca="false">ROUND(E25*J25,2)</f>
        <v>0</v>
      </c>
      <c r="P25" s="57" t="n">
        <f aca="false">SUM(M25:O25)</f>
        <v>0</v>
      </c>
      <c r="Q25" s="37"/>
      <c r="R25" s="37"/>
      <c r="S25" s="8"/>
    </row>
    <row r="26" s="10" customFormat="true" ht="12.8" hidden="false" customHeight="false" outlineLevel="0" collapsed="false">
      <c r="A26" s="49" t="n">
        <f aca="false">A24+1</f>
        <v>5</v>
      </c>
      <c r="B26" s="49" t="s">
        <v>41</v>
      </c>
      <c r="C26" s="61" t="s">
        <v>55</v>
      </c>
      <c r="D26" s="52" t="s">
        <v>43</v>
      </c>
      <c r="E26" s="52" t="n">
        <v>3.6</v>
      </c>
      <c r="F26" s="53"/>
      <c r="G26" s="54"/>
      <c r="H26" s="55"/>
      <c r="I26" s="55"/>
      <c r="J26" s="56"/>
      <c r="K26" s="57" t="n">
        <f aca="false">H26+I26+J26</f>
        <v>0</v>
      </c>
      <c r="L26" s="58" t="n">
        <f aca="false">ROUND(E26*F26,2)</f>
        <v>0</v>
      </c>
      <c r="M26" s="54" t="n">
        <f aca="false">ROUND(E26*H26,2)</f>
        <v>0</v>
      </c>
      <c r="N26" s="59" t="n">
        <f aca="false">ROUND(E26*I26,2)</f>
        <v>0</v>
      </c>
      <c r="O26" s="54" t="n">
        <f aca="false">ROUND(E26*J26,2)</f>
        <v>0</v>
      </c>
      <c r="P26" s="57" t="n">
        <f aca="false">SUM(M26:O26)</f>
        <v>0</v>
      </c>
      <c r="Q26" s="8"/>
      <c r="R26" s="37"/>
      <c r="S26" s="8"/>
    </row>
    <row r="27" s="10" customFormat="true" ht="12.8" hidden="false" customHeight="false" outlineLevel="0" collapsed="false">
      <c r="A27" s="49"/>
      <c r="B27" s="49"/>
      <c r="C27" s="60" t="s">
        <v>56</v>
      </c>
      <c r="D27" s="52" t="s">
        <v>45</v>
      </c>
      <c r="E27" s="52" t="n">
        <v>0.4</v>
      </c>
      <c r="F27" s="53"/>
      <c r="G27" s="54"/>
      <c r="H27" s="55"/>
      <c r="I27" s="55"/>
      <c r="J27" s="56"/>
      <c r="K27" s="57" t="n">
        <f aca="false">H27+I27+J27</f>
        <v>0</v>
      </c>
      <c r="L27" s="58" t="n">
        <f aca="false">ROUND(E27*F27,2)</f>
        <v>0</v>
      </c>
      <c r="M27" s="54" t="n">
        <f aca="false">ROUND(E27*H27,2)</f>
        <v>0</v>
      </c>
      <c r="N27" s="59" t="n">
        <f aca="false">ROUND(E27*I27,2)</f>
        <v>0</v>
      </c>
      <c r="O27" s="54" t="n">
        <f aca="false">ROUND(E27*J27,2)</f>
        <v>0</v>
      </c>
      <c r="P27" s="57" t="n">
        <f aca="false">SUM(M27:O27)</f>
        <v>0</v>
      </c>
      <c r="Q27" s="37"/>
      <c r="R27" s="37"/>
      <c r="S27" s="8"/>
    </row>
    <row r="28" s="10" customFormat="true" ht="12.8" hidden="false" customHeight="false" outlineLevel="0" collapsed="false">
      <c r="A28" s="49" t="n">
        <f aca="false">A26+1</f>
        <v>6</v>
      </c>
      <c r="B28" s="49" t="s">
        <v>41</v>
      </c>
      <c r="C28" s="61" t="s">
        <v>57</v>
      </c>
      <c r="D28" s="52" t="s">
        <v>45</v>
      </c>
      <c r="E28" s="52" t="n">
        <v>2.4</v>
      </c>
      <c r="F28" s="53"/>
      <c r="G28" s="54"/>
      <c r="H28" s="55"/>
      <c r="I28" s="55"/>
      <c r="J28" s="56"/>
      <c r="K28" s="57" t="n">
        <f aca="false">H28+I28+J28</f>
        <v>0</v>
      </c>
      <c r="L28" s="58" t="n">
        <f aca="false">ROUND(E28*F28,2)</f>
        <v>0</v>
      </c>
      <c r="M28" s="54" t="n">
        <f aca="false">ROUND(E28*H28,2)</f>
        <v>0</v>
      </c>
      <c r="N28" s="59" t="n">
        <f aca="false">ROUND(E28*I28,2)</f>
        <v>0</v>
      </c>
      <c r="O28" s="54" t="n">
        <f aca="false">ROUND(E28*J28,2)</f>
        <v>0</v>
      </c>
      <c r="P28" s="57" t="n">
        <f aca="false">SUM(M28:O28)</f>
        <v>0</v>
      </c>
      <c r="Q28" s="37"/>
      <c r="R28" s="37"/>
      <c r="S28" s="8"/>
    </row>
    <row r="29" s="10" customFormat="true" ht="12.8" hidden="false" customHeight="false" outlineLevel="0" collapsed="false">
      <c r="A29" s="49"/>
      <c r="B29" s="49"/>
      <c r="C29" s="60" t="s">
        <v>58</v>
      </c>
      <c r="D29" s="52" t="s">
        <v>45</v>
      </c>
      <c r="E29" s="52" t="n">
        <v>2.4</v>
      </c>
      <c r="F29" s="53"/>
      <c r="G29" s="54"/>
      <c r="H29" s="55"/>
      <c r="I29" s="55"/>
      <c r="J29" s="56"/>
      <c r="K29" s="57" t="n">
        <f aca="false">H29+I29+J29</f>
        <v>0</v>
      </c>
      <c r="L29" s="58" t="n">
        <f aca="false">ROUND(E29*F29,2)</f>
        <v>0</v>
      </c>
      <c r="M29" s="54" t="n">
        <f aca="false">ROUND(E29*H29,2)</f>
        <v>0</v>
      </c>
      <c r="N29" s="59" t="n">
        <f aca="false">ROUND(E29*I29,2)</f>
        <v>0</v>
      </c>
      <c r="O29" s="54" t="n">
        <f aca="false">ROUND(E29*J29,2)</f>
        <v>0</v>
      </c>
      <c r="P29" s="57" t="n">
        <f aca="false">SUM(M29:O29)</f>
        <v>0</v>
      </c>
      <c r="Q29" s="37"/>
      <c r="R29" s="37"/>
      <c r="S29" s="8"/>
    </row>
    <row r="30" s="10" customFormat="true" ht="12.8" hidden="false" customHeight="false" outlineLevel="0" collapsed="false">
      <c r="A30" s="49" t="n">
        <f aca="false">A28+1</f>
        <v>7</v>
      </c>
      <c r="B30" s="49" t="s">
        <v>41</v>
      </c>
      <c r="C30" s="61" t="s">
        <v>59</v>
      </c>
      <c r="D30" s="52" t="s">
        <v>43</v>
      </c>
      <c r="E30" s="52" t="n">
        <v>1.2</v>
      </c>
      <c r="F30" s="53"/>
      <c r="G30" s="54"/>
      <c r="H30" s="55"/>
      <c r="I30" s="55"/>
      <c r="J30" s="56"/>
      <c r="K30" s="57" t="n">
        <f aca="false">H30+I30+J30</f>
        <v>0</v>
      </c>
      <c r="L30" s="58" t="n">
        <f aca="false">ROUND(E30*F30,2)</f>
        <v>0</v>
      </c>
      <c r="M30" s="54" t="n">
        <f aca="false">ROUND(E30*H30,2)</f>
        <v>0</v>
      </c>
      <c r="N30" s="59" t="n">
        <f aca="false">ROUND(E30*I30,2)</f>
        <v>0</v>
      </c>
      <c r="O30" s="54" t="n">
        <f aca="false">ROUND(E30*J30,2)</f>
        <v>0</v>
      </c>
      <c r="P30" s="57" t="n">
        <f aca="false">SUM(M30:O30)</f>
        <v>0</v>
      </c>
      <c r="Q30" s="8"/>
      <c r="R30" s="37"/>
      <c r="S30" s="8"/>
    </row>
    <row r="31" s="10" customFormat="true" ht="12.8" hidden="false" customHeight="false" outlineLevel="0" collapsed="false">
      <c r="A31" s="49"/>
      <c r="B31" s="49"/>
      <c r="C31" s="60" t="s">
        <v>60</v>
      </c>
      <c r="D31" s="52" t="s">
        <v>45</v>
      </c>
      <c r="E31" s="52" t="n">
        <v>0.4</v>
      </c>
      <c r="F31" s="53"/>
      <c r="G31" s="54"/>
      <c r="H31" s="55"/>
      <c r="I31" s="55"/>
      <c r="J31" s="56"/>
      <c r="K31" s="57" t="n">
        <f aca="false">H31+I31+J31</f>
        <v>0</v>
      </c>
      <c r="L31" s="58" t="n">
        <f aca="false">ROUND(E31*F31,2)</f>
        <v>0</v>
      </c>
      <c r="M31" s="54" t="n">
        <f aca="false">ROUND(E31*H31,2)</f>
        <v>0</v>
      </c>
      <c r="N31" s="59" t="n">
        <f aca="false">ROUND(E31*I31,2)</f>
        <v>0</v>
      </c>
      <c r="O31" s="54" t="n">
        <f aca="false">ROUND(E31*J31,2)</f>
        <v>0</v>
      </c>
      <c r="P31" s="57" t="n">
        <f aca="false">SUM(M31:O31)</f>
        <v>0</v>
      </c>
      <c r="Q31" s="37"/>
      <c r="R31" s="37"/>
      <c r="S31" s="8"/>
    </row>
    <row r="32" s="10" customFormat="true" ht="12.75" hidden="false" customHeight="true" outlineLevel="0" collapsed="false">
      <c r="A32" s="49" t="n">
        <v>8</v>
      </c>
      <c r="B32" s="49" t="s">
        <v>41</v>
      </c>
      <c r="C32" s="50" t="s">
        <v>61</v>
      </c>
      <c r="D32" s="51" t="s">
        <v>53</v>
      </c>
      <c r="E32" s="52" t="n">
        <v>2</v>
      </c>
      <c r="F32" s="53"/>
      <c r="G32" s="54"/>
      <c r="H32" s="55"/>
      <c r="I32" s="55"/>
      <c r="J32" s="56"/>
      <c r="K32" s="57" t="n">
        <f aca="false">H32+I32+J32</f>
        <v>0</v>
      </c>
      <c r="L32" s="58" t="n">
        <f aca="false">ROUND(E32*F32,2)</f>
        <v>0</v>
      </c>
      <c r="M32" s="54" t="n">
        <f aca="false">ROUND(E32*H32,2)</f>
        <v>0</v>
      </c>
      <c r="N32" s="59" t="n">
        <f aca="false">ROUND(E32*I32,2)</f>
        <v>0</v>
      </c>
      <c r="O32" s="54" t="n">
        <f aca="false">ROUND(E32*J32,2)</f>
        <v>0</v>
      </c>
      <c r="P32" s="57" t="n">
        <f aca="false">SUM(M32:O32)</f>
        <v>0</v>
      </c>
      <c r="Q32" s="37"/>
      <c r="R32" s="37"/>
      <c r="S32" s="8"/>
    </row>
    <row r="33" s="10" customFormat="true" ht="12.75" hidden="false" customHeight="true" outlineLevel="0" collapsed="false">
      <c r="A33" s="49"/>
      <c r="B33" s="49"/>
      <c r="C33" s="60" t="s">
        <v>60</v>
      </c>
      <c r="D33" s="52" t="s">
        <v>45</v>
      </c>
      <c r="E33" s="52" t="n">
        <v>0.4</v>
      </c>
      <c r="F33" s="53"/>
      <c r="G33" s="54"/>
      <c r="H33" s="55"/>
      <c r="I33" s="55"/>
      <c r="J33" s="56"/>
      <c r="K33" s="57" t="n">
        <f aca="false">H33+I33+J33</f>
        <v>0</v>
      </c>
      <c r="L33" s="58" t="n">
        <f aca="false">ROUND(E33*F33,2)</f>
        <v>0</v>
      </c>
      <c r="M33" s="54" t="n">
        <f aca="false">ROUND(E33*H33,2)</f>
        <v>0</v>
      </c>
      <c r="N33" s="59" t="n">
        <f aca="false">ROUND(E33*I33,2)</f>
        <v>0</v>
      </c>
      <c r="O33" s="54" t="n">
        <f aca="false">ROUND(E33*J33,2)</f>
        <v>0</v>
      </c>
      <c r="P33" s="57" t="n">
        <f aca="false">SUM(M33:O33)</f>
        <v>0</v>
      </c>
      <c r="Q33" s="37"/>
      <c r="R33" s="37"/>
      <c r="S33" s="8"/>
    </row>
    <row r="34" s="10" customFormat="true" ht="12.75" hidden="false" customHeight="true" outlineLevel="0" collapsed="false">
      <c r="A34" s="49" t="n">
        <v>9</v>
      </c>
      <c r="B34" s="49" t="s">
        <v>41</v>
      </c>
      <c r="C34" s="50" t="s">
        <v>62</v>
      </c>
      <c r="D34" s="51" t="s">
        <v>53</v>
      </c>
      <c r="E34" s="52" t="n">
        <v>2</v>
      </c>
      <c r="F34" s="53"/>
      <c r="G34" s="54"/>
      <c r="H34" s="55"/>
      <c r="I34" s="55"/>
      <c r="J34" s="56"/>
      <c r="K34" s="57" t="n">
        <f aca="false">H34+I34+J34</f>
        <v>0</v>
      </c>
      <c r="L34" s="58" t="n">
        <f aca="false">ROUND(E34*F34,2)</f>
        <v>0</v>
      </c>
      <c r="M34" s="54" t="n">
        <f aca="false">ROUND(E34*H34,2)</f>
        <v>0</v>
      </c>
      <c r="N34" s="59" t="n">
        <f aca="false">ROUND(E34*I34,2)</f>
        <v>0</v>
      </c>
      <c r="O34" s="54" t="n">
        <f aca="false">ROUND(E34*J34,2)</f>
        <v>0</v>
      </c>
      <c r="P34" s="57" t="n">
        <f aca="false">SUM(M34:O34)</f>
        <v>0</v>
      </c>
      <c r="Q34" s="37"/>
      <c r="R34" s="37"/>
      <c r="S34" s="8"/>
    </row>
    <row r="35" s="10" customFormat="true" ht="11.45" hidden="false" customHeight="true" outlineLevel="0" collapsed="false">
      <c r="A35" s="49"/>
      <c r="B35" s="49"/>
      <c r="C35" s="62" t="s">
        <v>63</v>
      </c>
      <c r="D35" s="51" t="s">
        <v>53</v>
      </c>
      <c r="E35" s="64" t="n">
        <v>2</v>
      </c>
      <c r="F35" s="53"/>
      <c r="G35" s="54"/>
      <c r="H35" s="55"/>
      <c r="I35" s="55"/>
      <c r="J35" s="56"/>
      <c r="K35" s="57" t="n">
        <f aca="false">H35+I35+J35</f>
        <v>0</v>
      </c>
      <c r="L35" s="58" t="n">
        <f aca="false">ROUND(E35*F35,2)</f>
        <v>0</v>
      </c>
      <c r="M35" s="54" t="n">
        <f aca="false">ROUND(E35*H35,2)</f>
        <v>0</v>
      </c>
      <c r="N35" s="59" t="n">
        <f aca="false">ROUND(E35*I35,2)</f>
        <v>0</v>
      </c>
      <c r="O35" s="54" t="n">
        <f aca="false">ROUND(E35*J35,2)</f>
        <v>0</v>
      </c>
      <c r="P35" s="57" t="n">
        <f aca="false">SUM(M35:O35)</f>
        <v>0</v>
      </c>
      <c r="Q35" s="37"/>
      <c r="R35" s="37"/>
      <c r="S35" s="8"/>
    </row>
    <row r="36" s="10" customFormat="true" ht="12.8" hidden="false" customHeight="false" outlineLevel="0" collapsed="false">
      <c r="A36" s="49" t="n">
        <v>10</v>
      </c>
      <c r="B36" s="49" t="s">
        <v>41</v>
      </c>
      <c r="C36" s="50" t="s">
        <v>64</v>
      </c>
      <c r="D36" s="51" t="s">
        <v>50</v>
      </c>
      <c r="E36" s="52" t="n">
        <v>6</v>
      </c>
      <c r="F36" s="53"/>
      <c r="G36" s="54"/>
      <c r="H36" s="55"/>
      <c r="I36" s="65"/>
      <c r="J36" s="56"/>
      <c r="K36" s="57" t="n">
        <f aca="false">H36+I36+J36</f>
        <v>0</v>
      </c>
      <c r="L36" s="58" t="n">
        <f aca="false">ROUND(E36*F36,2)</f>
        <v>0</v>
      </c>
      <c r="M36" s="54" t="n">
        <f aca="false">ROUND(E36*H36,2)</f>
        <v>0</v>
      </c>
      <c r="N36" s="59" t="n">
        <f aca="false">ROUND(E36*I36,2)</f>
        <v>0</v>
      </c>
      <c r="O36" s="54" t="n">
        <f aca="false">ROUND(E36*J36,2)</f>
        <v>0</v>
      </c>
      <c r="P36" s="57" t="n">
        <f aca="false">SUM(M36:O36)</f>
        <v>0</v>
      </c>
      <c r="Q36" s="37"/>
      <c r="R36" s="37"/>
      <c r="S36" s="8"/>
    </row>
    <row r="37" s="10" customFormat="true" ht="12.8" hidden="false" customHeight="false" outlineLevel="0" collapsed="false">
      <c r="A37" s="49"/>
      <c r="B37" s="49"/>
      <c r="C37" s="60" t="s">
        <v>65</v>
      </c>
      <c r="D37" s="52" t="s">
        <v>50</v>
      </c>
      <c r="E37" s="52" t="n">
        <v>6</v>
      </c>
      <c r="F37" s="53"/>
      <c r="G37" s="54"/>
      <c r="H37" s="55"/>
      <c r="I37" s="55"/>
      <c r="J37" s="56"/>
      <c r="K37" s="57" t="n">
        <f aca="false">H37+I37+J37</f>
        <v>0</v>
      </c>
      <c r="L37" s="58" t="n">
        <f aca="false">ROUND(E37*F37,2)</f>
        <v>0</v>
      </c>
      <c r="M37" s="54" t="n">
        <f aca="false">ROUND(E37*H37,2)</f>
        <v>0</v>
      </c>
      <c r="N37" s="59" t="n">
        <f aca="false">ROUND(E37*I37,2)</f>
        <v>0</v>
      </c>
      <c r="O37" s="54" t="n">
        <f aca="false">ROUND(E37*J37,2)</f>
        <v>0</v>
      </c>
      <c r="P37" s="57" t="n">
        <f aca="false">SUM(M37:O37)</f>
        <v>0</v>
      </c>
      <c r="Q37" s="37"/>
      <c r="R37" s="37"/>
      <c r="S37" s="8"/>
    </row>
    <row r="38" s="10" customFormat="true" ht="12.8" hidden="false" customHeight="false" outlineLevel="0" collapsed="false">
      <c r="A38" s="49" t="n">
        <f aca="false">A36+1</f>
        <v>11</v>
      </c>
      <c r="B38" s="49" t="s">
        <v>41</v>
      </c>
      <c r="C38" s="50" t="s">
        <v>66</v>
      </c>
      <c r="D38" s="51" t="s">
        <v>50</v>
      </c>
      <c r="E38" s="52" t="n">
        <v>6</v>
      </c>
      <c r="F38" s="53"/>
      <c r="G38" s="54"/>
      <c r="H38" s="55"/>
      <c r="I38" s="65"/>
      <c r="J38" s="56"/>
      <c r="K38" s="57" t="n">
        <f aca="false">H38+I38+J38</f>
        <v>0</v>
      </c>
      <c r="L38" s="58" t="n">
        <f aca="false">ROUND(E38*F38,2)</f>
        <v>0</v>
      </c>
      <c r="M38" s="54" t="n">
        <f aca="false">ROUND(E38*H38,2)</f>
        <v>0</v>
      </c>
      <c r="N38" s="59" t="n">
        <f aca="false">ROUND(E38*I38,2)</f>
        <v>0</v>
      </c>
      <c r="O38" s="54" t="n">
        <f aca="false">ROUND(E38*J38,2)</f>
        <v>0</v>
      </c>
      <c r="P38" s="57" t="n">
        <f aca="false">SUM(M38:O38)</f>
        <v>0</v>
      </c>
      <c r="Q38" s="37"/>
      <c r="R38" s="37"/>
      <c r="S38" s="8"/>
    </row>
    <row r="39" s="10" customFormat="true" ht="12.8" hidden="false" customHeight="false" outlineLevel="0" collapsed="false">
      <c r="A39" s="49"/>
      <c r="B39" s="49"/>
      <c r="C39" s="60" t="s">
        <v>67</v>
      </c>
      <c r="D39" s="52" t="s">
        <v>43</v>
      </c>
      <c r="E39" s="52" t="n">
        <v>2.9</v>
      </c>
      <c r="F39" s="53"/>
      <c r="G39" s="54"/>
      <c r="H39" s="55"/>
      <c r="I39" s="55"/>
      <c r="J39" s="56"/>
      <c r="K39" s="57" t="n">
        <f aca="false">H39+I39+J39</f>
        <v>0</v>
      </c>
      <c r="L39" s="58" t="n">
        <f aca="false">ROUND(E39*F39,2)</f>
        <v>0</v>
      </c>
      <c r="M39" s="54" t="n">
        <f aca="false">ROUND(E39*H39,2)</f>
        <v>0</v>
      </c>
      <c r="N39" s="59" t="n">
        <f aca="false">ROUND(E39*I39,2)</f>
        <v>0</v>
      </c>
      <c r="O39" s="54" t="n">
        <f aca="false">ROUND(E39*J39,2)</f>
        <v>0</v>
      </c>
      <c r="P39" s="57" t="n">
        <f aca="false">SUM(M39:O39)</f>
        <v>0</v>
      </c>
      <c r="Q39" s="37"/>
      <c r="R39" s="37"/>
      <c r="S39" s="8"/>
    </row>
    <row r="40" s="10" customFormat="true" ht="12.8" hidden="false" customHeight="false" outlineLevel="0" collapsed="false">
      <c r="A40" s="49"/>
      <c r="B40" s="49"/>
      <c r="C40" s="62" t="s">
        <v>68</v>
      </c>
      <c r="D40" s="63" t="s">
        <v>53</v>
      </c>
      <c r="E40" s="52" t="n">
        <f aca="false">E38*25</f>
        <v>150</v>
      </c>
      <c r="F40" s="53"/>
      <c r="G40" s="54"/>
      <c r="H40" s="55"/>
      <c r="I40" s="55"/>
      <c r="J40" s="56"/>
      <c r="K40" s="57" t="n">
        <f aca="false">H40+I40+J40</f>
        <v>0</v>
      </c>
      <c r="L40" s="58" t="n">
        <f aca="false">ROUND(E40*F40,2)</f>
        <v>0</v>
      </c>
      <c r="M40" s="54" t="n">
        <f aca="false">ROUND(E40*H40,2)</f>
        <v>0</v>
      </c>
      <c r="N40" s="59" t="n">
        <f aca="false">ROUND(E40*I40,2)</f>
        <v>0</v>
      </c>
      <c r="O40" s="54" t="n">
        <f aca="false">ROUND(E40*J40,2)</f>
        <v>0</v>
      </c>
      <c r="P40" s="57" t="n">
        <f aca="false">SUM(M40:O40)</f>
        <v>0</v>
      </c>
      <c r="Q40" s="37"/>
      <c r="R40" s="37"/>
      <c r="S40" s="8"/>
    </row>
    <row r="41" s="10" customFormat="true" ht="12.8" hidden="false" customHeight="false" outlineLevel="0" collapsed="false">
      <c r="A41" s="49" t="n">
        <v>12</v>
      </c>
      <c r="B41" s="49" t="s">
        <v>41</v>
      </c>
      <c r="C41" s="66" t="s">
        <v>69</v>
      </c>
      <c r="D41" s="51" t="s">
        <v>43</v>
      </c>
      <c r="E41" s="52" t="n">
        <v>17.8</v>
      </c>
      <c r="F41" s="53"/>
      <c r="G41" s="54"/>
      <c r="H41" s="55"/>
      <c r="I41" s="65"/>
      <c r="J41" s="56"/>
      <c r="K41" s="57" t="n">
        <f aca="false">H41+I41+J41</f>
        <v>0</v>
      </c>
      <c r="L41" s="58" t="n">
        <f aca="false">ROUND(E41*F41,2)</f>
        <v>0</v>
      </c>
      <c r="M41" s="54" t="n">
        <f aca="false">ROUND(E41*H41,2)</f>
        <v>0</v>
      </c>
      <c r="N41" s="59" t="n">
        <f aca="false">ROUND(E41*I41,2)</f>
        <v>0</v>
      </c>
      <c r="O41" s="54" t="n">
        <f aca="false">ROUND(E41*J41,2)</f>
        <v>0</v>
      </c>
      <c r="P41" s="57" t="n">
        <f aca="false">SUM(M41:O41)</f>
        <v>0</v>
      </c>
      <c r="Q41" s="37"/>
      <c r="R41" s="37"/>
      <c r="S41" s="8"/>
    </row>
    <row r="42" s="10" customFormat="true" ht="11.45" hidden="false" customHeight="true" outlineLevel="0" collapsed="false">
      <c r="A42" s="49"/>
      <c r="B42" s="49"/>
      <c r="C42" s="62" t="s">
        <v>70</v>
      </c>
      <c r="D42" s="63" t="s">
        <v>71</v>
      </c>
      <c r="E42" s="52" t="n">
        <f aca="false">2*2</f>
        <v>4</v>
      </c>
      <c r="F42" s="53"/>
      <c r="G42" s="54"/>
      <c r="H42" s="55"/>
      <c r="I42" s="55"/>
      <c r="J42" s="56"/>
      <c r="K42" s="57" t="n">
        <f aca="false">H42+I42+J42</f>
        <v>0</v>
      </c>
      <c r="L42" s="58" t="n">
        <f aca="false">ROUND(E42*F42,2)</f>
        <v>0</v>
      </c>
      <c r="M42" s="54" t="n">
        <f aca="false">ROUND(E42*H42,2)</f>
        <v>0</v>
      </c>
      <c r="N42" s="59" t="n">
        <f aca="false">ROUND(E42*I42,2)</f>
        <v>0</v>
      </c>
      <c r="O42" s="54" t="n">
        <f aca="false">ROUND(E42*J42,2)</f>
        <v>0</v>
      </c>
      <c r="P42" s="57" t="n">
        <f aca="false">SUM(M42:O42)</f>
        <v>0</v>
      </c>
      <c r="Q42" s="37"/>
      <c r="R42" s="37"/>
      <c r="S42" s="8"/>
    </row>
    <row r="43" s="10" customFormat="true" ht="11.45" hidden="false" customHeight="true" outlineLevel="0" collapsed="false">
      <c r="A43" s="49"/>
      <c r="B43" s="49"/>
      <c r="C43" s="62" t="s">
        <v>72</v>
      </c>
      <c r="D43" s="63" t="s">
        <v>71</v>
      </c>
      <c r="E43" s="52" t="n">
        <f aca="false">15</f>
        <v>15</v>
      </c>
      <c r="F43" s="53"/>
      <c r="G43" s="54"/>
      <c r="H43" s="55"/>
      <c r="I43" s="55"/>
      <c r="J43" s="56"/>
      <c r="K43" s="57" t="n">
        <f aca="false">H43+I43+J43</f>
        <v>0</v>
      </c>
      <c r="L43" s="58" t="n">
        <f aca="false">ROUND(E43*F43,2)</f>
        <v>0</v>
      </c>
      <c r="M43" s="54" t="n">
        <f aca="false">ROUND(E43*H43,2)</f>
        <v>0</v>
      </c>
      <c r="N43" s="59" t="n">
        <f aca="false">ROUND(E43*I43,2)</f>
        <v>0</v>
      </c>
      <c r="O43" s="54" t="n">
        <f aca="false">ROUND(E43*J43,2)</f>
        <v>0</v>
      </c>
      <c r="P43" s="57" t="n">
        <f aca="false">SUM(M43:O43)</f>
        <v>0</v>
      </c>
      <c r="Q43" s="37"/>
      <c r="R43" s="37"/>
      <c r="S43" s="8"/>
    </row>
    <row r="44" s="10" customFormat="true" ht="11.45" hidden="false" customHeight="true" outlineLevel="0" collapsed="false">
      <c r="A44" s="49"/>
      <c r="B44" s="49"/>
      <c r="C44" s="62" t="s">
        <v>73</v>
      </c>
      <c r="D44" s="63" t="s">
        <v>43</v>
      </c>
      <c r="E44" s="67" t="n">
        <f aca="false">E41*1.05</f>
        <v>18.69</v>
      </c>
      <c r="F44" s="53"/>
      <c r="G44" s="54"/>
      <c r="H44" s="55"/>
      <c r="I44" s="55"/>
      <c r="J44" s="56"/>
      <c r="K44" s="57" t="n">
        <f aca="false">H44+I44+J44</f>
        <v>0</v>
      </c>
      <c r="L44" s="58" t="n">
        <f aca="false">ROUND(E44*F44,2)</f>
        <v>0</v>
      </c>
      <c r="M44" s="54" t="n">
        <f aca="false">ROUND(E44*H44,2)</f>
        <v>0</v>
      </c>
      <c r="N44" s="59" t="n">
        <f aca="false">ROUND(E44*I44,2)</f>
        <v>0</v>
      </c>
      <c r="O44" s="54" t="n">
        <f aca="false">ROUND(E44*J44,2)</f>
        <v>0</v>
      </c>
      <c r="P44" s="57" t="n">
        <f aca="false">SUM(M44:O44)</f>
        <v>0</v>
      </c>
      <c r="Q44" s="37"/>
      <c r="R44" s="37"/>
      <c r="S44" s="8"/>
    </row>
    <row r="45" s="10" customFormat="true" ht="11.45" hidden="false" customHeight="true" outlineLevel="0" collapsed="false">
      <c r="A45" s="49"/>
      <c r="B45" s="49"/>
      <c r="C45" s="62" t="s">
        <v>74</v>
      </c>
      <c r="D45" s="63" t="s">
        <v>53</v>
      </c>
      <c r="E45" s="64" t="n">
        <f aca="false">E41*2</f>
        <v>35.6</v>
      </c>
      <c r="F45" s="53"/>
      <c r="G45" s="54"/>
      <c r="H45" s="55"/>
      <c r="I45" s="55"/>
      <c r="J45" s="56"/>
      <c r="K45" s="57" t="n">
        <f aca="false">H45+I45+J45</f>
        <v>0</v>
      </c>
      <c r="L45" s="58" t="n">
        <f aca="false">ROUND(E45*F45,2)</f>
        <v>0</v>
      </c>
      <c r="M45" s="54" t="n">
        <f aca="false">ROUND(E45*H45,2)</f>
        <v>0</v>
      </c>
      <c r="N45" s="59" t="n">
        <f aca="false">ROUND(E45*I45,2)</f>
        <v>0</v>
      </c>
      <c r="O45" s="54" t="n">
        <f aca="false">ROUND(E45*J45,2)</f>
        <v>0</v>
      </c>
      <c r="P45" s="57" t="n">
        <f aca="false">SUM(M45:O45)</f>
        <v>0</v>
      </c>
      <c r="Q45" s="37"/>
      <c r="R45" s="37"/>
      <c r="S45" s="8"/>
    </row>
    <row r="46" s="10" customFormat="true" ht="12.8" hidden="false" customHeight="false" outlineLevel="0" collapsed="false">
      <c r="A46" s="49" t="n">
        <v>13</v>
      </c>
      <c r="B46" s="49" t="s">
        <v>41</v>
      </c>
      <c r="C46" s="61" t="s">
        <v>75</v>
      </c>
      <c r="D46" s="52" t="s">
        <v>43</v>
      </c>
      <c r="E46" s="52" t="n">
        <v>17.8</v>
      </c>
      <c r="F46" s="53"/>
      <c r="G46" s="54"/>
      <c r="H46" s="55"/>
      <c r="I46" s="55"/>
      <c r="J46" s="56"/>
      <c r="K46" s="57" t="n">
        <f aca="false">H46+I46+J46</f>
        <v>0</v>
      </c>
      <c r="L46" s="58" t="n">
        <f aca="false">ROUND(E46*F46,2)</f>
        <v>0</v>
      </c>
      <c r="M46" s="54" t="n">
        <f aca="false">ROUND(E46*H46,2)</f>
        <v>0</v>
      </c>
      <c r="N46" s="59" t="n">
        <f aca="false">ROUND(E46*I46,2)</f>
        <v>0</v>
      </c>
      <c r="O46" s="54" t="n">
        <f aca="false">ROUND(E46*J46,2)</f>
        <v>0</v>
      </c>
      <c r="P46" s="57" t="n">
        <f aca="false">SUM(M46:O46)</f>
        <v>0</v>
      </c>
      <c r="Q46" s="37"/>
      <c r="R46" s="8"/>
      <c r="S46" s="8"/>
    </row>
    <row r="47" s="10" customFormat="true" ht="11.45" hidden="false" customHeight="true" outlineLevel="0" collapsed="false">
      <c r="A47" s="49"/>
      <c r="B47" s="49"/>
      <c r="C47" s="62" t="s">
        <v>76</v>
      </c>
      <c r="D47" s="63" t="s">
        <v>43</v>
      </c>
      <c r="E47" s="67" t="n">
        <f aca="false">E44*1.05*4</f>
        <v>78.498</v>
      </c>
      <c r="F47" s="53"/>
      <c r="G47" s="54"/>
      <c r="H47" s="55"/>
      <c r="I47" s="55"/>
      <c r="J47" s="56"/>
      <c r="K47" s="57" t="n">
        <f aca="false">H47+I47+J47</f>
        <v>0</v>
      </c>
      <c r="L47" s="58" t="n">
        <f aca="false">ROUND(E47*F47,2)</f>
        <v>0</v>
      </c>
      <c r="M47" s="54" t="n">
        <f aca="false">ROUND(E47*H47,2)</f>
        <v>0</v>
      </c>
      <c r="N47" s="59" t="n">
        <f aca="false">ROUND(E47*I47,2)</f>
        <v>0</v>
      </c>
      <c r="O47" s="54" t="n">
        <f aca="false">ROUND(E47*J47,2)</f>
        <v>0</v>
      </c>
      <c r="P47" s="57" t="n">
        <f aca="false">SUM(M47:O47)</f>
        <v>0</v>
      </c>
      <c r="Q47" s="37"/>
      <c r="R47" s="37"/>
      <c r="S47" s="8"/>
    </row>
    <row r="48" s="10" customFormat="true" ht="11.45" hidden="false" customHeight="true" outlineLevel="0" collapsed="false">
      <c r="A48" s="49"/>
      <c r="B48" s="49"/>
      <c r="C48" s="62" t="s">
        <v>68</v>
      </c>
      <c r="D48" s="63" t="s">
        <v>53</v>
      </c>
      <c r="E48" s="52" t="n">
        <f aca="false">E46*25</f>
        <v>445</v>
      </c>
      <c r="F48" s="53"/>
      <c r="G48" s="54"/>
      <c r="H48" s="55"/>
      <c r="I48" s="55"/>
      <c r="J48" s="56"/>
      <c r="K48" s="57" t="n">
        <f aca="false">H48+I48+J48</f>
        <v>0</v>
      </c>
      <c r="L48" s="58" t="n">
        <f aca="false">ROUND(E48*F48,2)</f>
        <v>0</v>
      </c>
      <c r="M48" s="54" t="n">
        <f aca="false">ROUND(E48*H48,2)</f>
        <v>0</v>
      </c>
      <c r="N48" s="59" t="n">
        <f aca="false">ROUND(E48*I48,2)</f>
        <v>0</v>
      </c>
      <c r="O48" s="54" t="n">
        <f aca="false">ROUND(E48*J48,2)</f>
        <v>0</v>
      </c>
      <c r="P48" s="57" t="n">
        <f aca="false">SUM(M48:O48)</f>
        <v>0</v>
      </c>
      <c r="Q48" s="37"/>
      <c r="R48" s="37"/>
      <c r="S48" s="8"/>
    </row>
    <row r="49" s="10" customFormat="true" ht="11.45" hidden="false" customHeight="true" outlineLevel="0" collapsed="false">
      <c r="A49" s="49"/>
      <c r="B49" s="49"/>
      <c r="C49" s="62" t="s">
        <v>77</v>
      </c>
      <c r="D49" s="63" t="s">
        <v>78</v>
      </c>
      <c r="E49" s="64" t="n">
        <f aca="false">E46*0.55</f>
        <v>9.79</v>
      </c>
      <c r="F49" s="53"/>
      <c r="G49" s="54"/>
      <c r="H49" s="55"/>
      <c r="I49" s="55"/>
      <c r="J49" s="56"/>
      <c r="K49" s="57" t="n">
        <f aca="false">H49+I49+J49</f>
        <v>0</v>
      </c>
      <c r="L49" s="58" t="n">
        <f aca="false">ROUND(E49*F49,2)</f>
        <v>0</v>
      </c>
      <c r="M49" s="54" t="n">
        <f aca="false">ROUND(E49*H49,2)</f>
        <v>0</v>
      </c>
      <c r="N49" s="59" t="n">
        <f aca="false">ROUND(E49*I49,2)</f>
        <v>0</v>
      </c>
      <c r="O49" s="54" t="n">
        <f aca="false">ROUND(E49*J49,2)</f>
        <v>0</v>
      </c>
      <c r="P49" s="57" t="n">
        <f aca="false">SUM(M49:O49)</f>
        <v>0</v>
      </c>
      <c r="Q49" s="37"/>
      <c r="R49" s="37"/>
      <c r="S49" s="8"/>
    </row>
    <row r="50" s="10" customFormat="true" ht="11.45" hidden="false" customHeight="true" outlineLevel="0" collapsed="false">
      <c r="A50" s="49"/>
      <c r="B50" s="49"/>
      <c r="C50" s="62" t="s">
        <v>79</v>
      </c>
      <c r="D50" s="63" t="s">
        <v>78</v>
      </c>
      <c r="E50" s="64" t="n">
        <f aca="false">E46*0.25</f>
        <v>4.45</v>
      </c>
      <c r="F50" s="53"/>
      <c r="G50" s="54"/>
      <c r="H50" s="55"/>
      <c r="I50" s="55"/>
      <c r="J50" s="56"/>
      <c r="K50" s="57" t="n">
        <f aca="false">H50+I50+J50</f>
        <v>0</v>
      </c>
      <c r="L50" s="58" t="n">
        <f aca="false">ROUND(E50*F50,2)</f>
        <v>0</v>
      </c>
      <c r="M50" s="54" t="n">
        <f aca="false">ROUND(E50*H50,2)</f>
        <v>0</v>
      </c>
      <c r="N50" s="59" t="n">
        <f aca="false">ROUND(E50*I50,2)</f>
        <v>0</v>
      </c>
      <c r="O50" s="54" t="n">
        <f aca="false">ROUND(E50*J50,2)</f>
        <v>0</v>
      </c>
      <c r="P50" s="57" t="n">
        <f aca="false">SUM(M50:O50)</f>
        <v>0</v>
      </c>
      <c r="Q50" s="37"/>
      <c r="R50" s="37"/>
      <c r="S50" s="8"/>
    </row>
    <row r="51" s="10" customFormat="true" ht="11.45" hidden="false" customHeight="true" outlineLevel="0" collapsed="false">
      <c r="A51" s="49"/>
      <c r="B51" s="49"/>
      <c r="C51" s="62" t="s">
        <v>80</v>
      </c>
      <c r="D51" s="63" t="s">
        <v>50</v>
      </c>
      <c r="E51" s="64" t="n">
        <f aca="false">E46*1.52</f>
        <v>27.056</v>
      </c>
      <c r="F51" s="53"/>
      <c r="G51" s="54"/>
      <c r="H51" s="55"/>
      <c r="I51" s="55"/>
      <c r="J51" s="56"/>
      <c r="K51" s="57" t="n">
        <f aca="false">H51+I51+J51</f>
        <v>0</v>
      </c>
      <c r="L51" s="58" t="n">
        <f aca="false">ROUND(E51*F51,2)</f>
        <v>0</v>
      </c>
      <c r="M51" s="54" t="n">
        <f aca="false">ROUND(E51*H51,2)</f>
        <v>0</v>
      </c>
      <c r="N51" s="59" t="n">
        <f aca="false">ROUND(E51*I51,2)</f>
        <v>0</v>
      </c>
      <c r="O51" s="54" t="n">
        <f aca="false">ROUND(E51*J51,2)</f>
        <v>0</v>
      </c>
      <c r="P51" s="57" t="n">
        <f aca="false">SUM(M51:O51)</f>
        <v>0</v>
      </c>
      <c r="Q51" s="37"/>
      <c r="R51" s="37"/>
      <c r="S51" s="8"/>
    </row>
    <row r="52" s="10" customFormat="true" ht="12.8" hidden="false" customHeight="false" outlineLevel="0" collapsed="false">
      <c r="A52" s="49" t="n">
        <f aca="false">A46+1</f>
        <v>14</v>
      </c>
      <c r="B52" s="49" t="s">
        <v>41</v>
      </c>
      <c r="C52" s="50" t="s">
        <v>81</v>
      </c>
      <c r="D52" s="51" t="s">
        <v>43</v>
      </c>
      <c r="E52" s="52" t="n">
        <v>35.6</v>
      </c>
      <c r="F52" s="53"/>
      <c r="G52" s="54"/>
      <c r="H52" s="55"/>
      <c r="I52" s="55"/>
      <c r="J52" s="56"/>
      <c r="K52" s="57" t="n">
        <f aca="false">H52+I52+J52</f>
        <v>0</v>
      </c>
      <c r="L52" s="58" t="n">
        <f aca="false">ROUND(E52*F52,2)</f>
        <v>0</v>
      </c>
      <c r="M52" s="54" t="n">
        <f aca="false">ROUND(E52*H52,2)</f>
        <v>0</v>
      </c>
      <c r="N52" s="59" t="n">
        <f aca="false">ROUND(E52*I52,2)</f>
        <v>0</v>
      </c>
      <c r="O52" s="54" t="n">
        <f aca="false">ROUND(E52*J52,2)</f>
        <v>0</v>
      </c>
      <c r="P52" s="57" t="n">
        <f aca="false">SUM(M52:O52)</f>
        <v>0</v>
      </c>
      <c r="Q52" s="37"/>
      <c r="R52" s="37"/>
      <c r="S52" s="8"/>
    </row>
    <row r="53" s="10" customFormat="true" ht="11.45" hidden="false" customHeight="true" outlineLevel="0" collapsed="false">
      <c r="A53" s="49"/>
      <c r="B53" s="49"/>
      <c r="C53" s="62" t="s">
        <v>77</v>
      </c>
      <c r="D53" s="63" t="s">
        <v>78</v>
      </c>
      <c r="E53" s="64" t="n">
        <f aca="false">E50*0.55</f>
        <v>2.4475</v>
      </c>
      <c r="F53" s="53"/>
      <c r="G53" s="54"/>
      <c r="H53" s="55"/>
      <c r="I53" s="55"/>
      <c r="J53" s="56"/>
      <c r="K53" s="57" t="n">
        <f aca="false">H53+I53+J53</f>
        <v>0</v>
      </c>
      <c r="L53" s="58" t="n">
        <f aca="false">ROUND(E53*F53,2)</f>
        <v>0</v>
      </c>
      <c r="M53" s="54" t="n">
        <f aca="false">ROUND(E53*H53,2)</f>
        <v>0</v>
      </c>
      <c r="N53" s="59" t="n">
        <f aca="false">ROUND(E53*I53,2)</f>
        <v>0</v>
      </c>
      <c r="O53" s="54" t="n">
        <f aca="false">ROUND(E53*J53,2)</f>
        <v>0</v>
      </c>
      <c r="P53" s="57" t="n">
        <f aca="false">SUM(M53:O53)</f>
        <v>0</v>
      </c>
      <c r="Q53" s="37"/>
      <c r="R53" s="37"/>
      <c r="S53" s="8"/>
    </row>
    <row r="54" s="10" customFormat="true" ht="11.45" hidden="false" customHeight="true" outlineLevel="0" collapsed="false">
      <c r="A54" s="49"/>
      <c r="B54" s="49"/>
      <c r="C54" s="62" t="s">
        <v>79</v>
      </c>
      <c r="D54" s="63" t="s">
        <v>78</v>
      </c>
      <c r="E54" s="64" t="n">
        <f aca="false">E50*0.25</f>
        <v>1.1125</v>
      </c>
      <c r="F54" s="53"/>
      <c r="G54" s="54"/>
      <c r="H54" s="55"/>
      <c r="I54" s="55"/>
      <c r="J54" s="56"/>
      <c r="K54" s="57" t="n">
        <f aca="false">H54+I54+J54</f>
        <v>0</v>
      </c>
      <c r="L54" s="58" t="n">
        <f aca="false">ROUND(E54*F54,2)</f>
        <v>0</v>
      </c>
      <c r="M54" s="54" t="n">
        <f aca="false">ROUND(E54*H54,2)</f>
        <v>0</v>
      </c>
      <c r="N54" s="59" t="n">
        <f aca="false">ROUND(E54*I54,2)</f>
        <v>0</v>
      </c>
      <c r="O54" s="54" t="n">
        <f aca="false">ROUND(E54*J54,2)</f>
        <v>0</v>
      </c>
      <c r="P54" s="57" t="n">
        <f aca="false">SUM(M54:O54)</f>
        <v>0</v>
      </c>
      <c r="Q54" s="37"/>
      <c r="R54" s="37"/>
      <c r="S54" s="8"/>
    </row>
    <row r="55" s="10" customFormat="true" ht="11.45" hidden="false" customHeight="true" outlineLevel="0" collapsed="false">
      <c r="A55" s="49"/>
      <c r="B55" s="49"/>
      <c r="C55" s="62" t="s">
        <v>80</v>
      </c>
      <c r="D55" s="63" t="s">
        <v>50</v>
      </c>
      <c r="E55" s="64" t="n">
        <f aca="false">E50*1.52</f>
        <v>6.764</v>
      </c>
      <c r="F55" s="53"/>
      <c r="G55" s="54"/>
      <c r="H55" s="55"/>
      <c r="I55" s="55"/>
      <c r="J55" s="56"/>
      <c r="K55" s="57" t="n">
        <f aca="false">H55+I55+J55</f>
        <v>0</v>
      </c>
      <c r="L55" s="58" t="n">
        <f aca="false">ROUND(E55*F55,2)</f>
        <v>0</v>
      </c>
      <c r="M55" s="54" t="n">
        <f aca="false">ROUND(E55*H55,2)</f>
        <v>0</v>
      </c>
      <c r="N55" s="59" t="n">
        <f aca="false">ROUND(E55*I55,2)</f>
        <v>0</v>
      </c>
      <c r="O55" s="54" t="n">
        <f aca="false">ROUND(E55*J55,2)</f>
        <v>0</v>
      </c>
      <c r="P55" s="57" t="n">
        <f aca="false">SUM(M55:O55)</f>
        <v>0</v>
      </c>
      <c r="Q55" s="37"/>
      <c r="R55" s="37"/>
      <c r="S55" s="8"/>
    </row>
    <row r="56" s="10" customFormat="true" ht="12.8" hidden="false" customHeight="false" outlineLevel="0" collapsed="false">
      <c r="A56" s="49"/>
      <c r="B56" s="49"/>
      <c r="C56" s="68" t="s">
        <v>82</v>
      </c>
      <c r="D56" s="51" t="s">
        <v>83</v>
      </c>
      <c r="E56" s="52" t="n">
        <v>2</v>
      </c>
      <c r="F56" s="53"/>
      <c r="G56" s="54"/>
      <c r="H56" s="55"/>
      <c r="I56" s="55"/>
      <c r="J56" s="56"/>
      <c r="K56" s="57" t="n">
        <f aca="false">H56+I56+J56</f>
        <v>0</v>
      </c>
      <c r="L56" s="58" t="n">
        <f aca="false">ROUND(E56*F56,2)</f>
        <v>0</v>
      </c>
      <c r="M56" s="54" t="n">
        <f aca="false">ROUND(E56*H56,2)</f>
        <v>0</v>
      </c>
      <c r="N56" s="59" t="n">
        <f aca="false">ROUND(E56*I56,2)</f>
        <v>0</v>
      </c>
      <c r="O56" s="54" t="n">
        <f aca="false">ROUND(E56*J56,2)</f>
        <v>0</v>
      </c>
      <c r="P56" s="57" t="n">
        <f aca="false">SUM(M56:O56)</f>
        <v>0</v>
      </c>
      <c r="Q56" s="37"/>
      <c r="R56" s="37"/>
      <c r="S56" s="8"/>
    </row>
    <row r="57" s="10" customFormat="true" ht="12.8" hidden="false" customHeight="false" outlineLevel="0" collapsed="false">
      <c r="A57" s="49" t="n">
        <v>15</v>
      </c>
      <c r="B57" s="49" t="s">
        <v>41</v>
      </c>
      <c r="C57" s="69" t="s">
        <v>84</v>
      </c>
      <c r="D57" s="70" t="s">
        <v>53</v>
      </c>
      <c r="E57" s="52" t="n">
        <v>16</v>
      </c>
      <c r="F57" s="53"/>
      <c r="G57" s="54"/>
      <c r="H57" s="55"/>
      <c r="I57" s="65"/>
      <c r="J57" s="56"/>
      <c r="K57" s="57" t="n">
        <f aca="false">H57+I57+J57</f>
        <v>0</v>
      </c>
      <c r="L57" s="58" t="n">
        <f aca="false">ROUND(E57*F57,2)</f>
        <v>0</v>
      </c>
      <c r="M57" s="54" t="n">
        <f aca="false">ROUND(E57*H57,2)</f>
        <v>0</v>
      </c>
      <c r="N57" s="59" t="n">
        <f aca="false">ROUND(E57*I57,2)</f>
        <v>0</v>
      </c>
      <c r="O57" s="54" t="n">
        <f aca="false">ROUND(E57*J57,2)</f>
        <v>0</v>
      </c>
      <c r="P57" s="57" t="n">
        <f aca="false">SUM(M57:O57)</f>
        <v>0</v>
      </c>
      <c r="Q57" s="37"/>
      <c r="R57" s="37"/>
      <c r="S57" s="8"/>
    </row>
    <row r="58" s="10" customFormat="true" ht="12.8" hidden="false" customHeight="false" outlineLevel="0" collapsed="false">
      <c r="A58" s="71"/>
      <c r="B58" s="71"/>
      <c r="C58" s="72" t="s">
        <v>85</v>
      </c>
      <c r="D58" s="70" t="s">
        <v>53</v>
      </c>
      <c r="E58" s="52" t="n">
        <v>16</v>
      </c>
      <c r="F58" s="73"/>
      <c r="G58" s="74"/>
      <c r="H58" s="59"/>
      <c r="I58" s="59"/>
      <c r="J58" s="56"/>
      <c r="K58" s="57" t="n">
        <f aca="false">H58+I58+J58</f>
        <v>0</v>
      </c>
      <c r="L58" s="58" t="n">
        <f aca="false">ROUND(E58*F58,2)</f>
        <v>0</v>
      </c>
      <c r="M58" s="54" t="n">
        <f aca="false">ROUND(E58*H58,2)</f>
        <v>0</v>
      </c>
      <c r="N58" s="59" t="n">
        <f aca="false">ROUND(E58*I58,2)</f>
        <v>0</v>
      </c>
      <c r="O58" s="54" t="n">
        <f aca="false">ROUND(E58*J58,2)</f>
        <v>0</v>
      </c>
      <c r="P58" s="57" t="n">
        <f aca="false">SUM(M58:O58)</f>
        <v>0</v>
      </c>
      <c r="Q58" s="37"/>
      <c r="R58" s="37"/>
      <c r="S58" s="8"/>
    </row>
    <row r="59" s="10" customFormat="true" ht="12.8" hidden="false" customHeight="false" outlineLevel="0" collapsed="false">
      <c r="A59" s="49" t="n">
        <v>16</v>
      </c>
      <c r="B59" s="49" t="s">
        <v>41</v>
      </c>
      <c r="C59" s="69" t="s">
        <v>86</v>
      </c>
      <c r="D59" s="70" t="s">
        <v>53</v>
      </c>
      <c r="E59" s="52" t="n">
        <v>3</v>
      </c>
      <c r="F59" s="53"/>
      <c r="G59" s="54"/>
      <c r="H59" s="55"/>
      <c r="I59" s="65"/>
      <c r="J59" s="56"/>
      <c r="K59" s="57" t="n">
        <f aca="false">H59+I59+J59</f>
        <v>0</v>
      </c>
      <c r="L59" s="58" t="n">
        <f aca="false">ROUND(E59*F59,2)</f>
        <v>0</v>
      </c>
      <c r="M59" s="54" t="n">
        <f aca="false">ROUND(E59*H59,2)</f>
        <v>0</v>
      </c>
      <c r="N59" s="59" t="n">
        <f aca="false">ROUND(E59*I59,2)</f>
        <v>0</v>
      </c>
      <c r="O59" s="54" t="n">
        <f aca="false">ROUND(E59*J59,2)</f>
        <v>0</v>
      </c>
      <c r="P59" s="57" t="n">
        <f aca="false">SUM(M59:O59)</f>
        <v>0</v>
      </c>
      <c r="Q59" s="37"/>
      <c r="R59" s="37"/>
      <c r="S59" s="8"/>
    </row>
    <row r="60" s="10" customFormat="true" ht="12.8" hidden="false" customHeight="false" outlineLevel="0" collapsed="false">
      <c r="A60" s="71"/>
      <c r="B60" s="71"/>
      <c r="C60" s="72" t="s">
        <v>87</v>
      </c>
      <c r="D60" s="70" t="s">
        <v>53</v>
      </c>
      <c r="E60" s="52" t="n">
        <v>3</v>
      </c>
      <c r="F60" s="73"/>
      <c r="G60" s="74"/>
      <c r="H60" s="59"/>
      <c r="I60" s="59"/>
      <c r="J60" s="56"/>
      <c r="K60" s="57" t="n">
        <f aca="false">H60+I60+J60</f>
        <v>0</v>
      </c>
      <c r="L60" s="58" t="n">
        <f aca="false">ROUND(E60*F60,2)</f>
        <v>0</v>
      </c>
      <c r="M60" s="54" t="n">
        <f aca="false">ROUND(E60*H60,2)</f>
        <v>0</v>
      </c>
      <c r="N60" s="59" t="n">
        <f aca="false">ROUND(E60*I60,2)</f>
        <v>0</v>
      </c>
      <c r="O60" s="54" t="n">
        <f aca="false">ROUND(E60*J60,2)</f>
        <v>0</v>
      </c>
      <c r="P60" s="57" t="n">
        <f aca="false">SUM(M60:O60)</f>
        <v>0</v>
      </c>
      <c r="Q60" s="37"/>
      <c r="R60" s="37"/>
      <c r="S60" s="8"/>
    </row>
    <row r="61" s="10" customFormat="true" ht="12.8" hidden="false" customHeight="false" outlineLevel="0" collapsed="false">
      <c r="A61" s="49" t="n">
        <f aca="false">A59+1</f>
        <v>17</v>
      </c>
      <c r="B61" s="49" t="s">
        <v>41</v>
      </c>
      <c r="C61" s="50" t="s">
        <v>88</v>
      </c>
      <c r="D61" s="51" t="s">
        <v>43</v>
      </c>
      <c r="E61" s="52" t="n">
        <v>85.2</v>
      </c>
      <c r="F61" s="53"/>
      <c r="G61" s="54"/>
      <c r="H61" s="55"/>
      <c r="I61" s="55"/>
      <c r="J61" s="56"/>
      <c r="K61" s="57" t="n">
        <f aca="false">H61+I61+J61</f>
        <v>0</v>
      </c>
      <c r="L61" s="58" t="n">
        <f aca="false">ROUND(E61*F61,2)</f>
        <v>0</v>
      </c>
      <c r="M61" s="54" t="n">
        <f aca="false">ROUND(E61*H61,2)</f>
        <v>0</v>
      </c>
      <c r="N61" s="59" t="n">
        <f aca="false">ROUND(E61*I61,2)</f>
        <v>0</v>
      </c>
      <c r="O61" s="54" t="n">
        <f aca="false">ROUND(E61*J61,2)</f>
        <v>0</v>
      </c>
      <c r="P61" s="57" t="n">
        <f aca="false">SUM(M61:O61)</f>
        <v>0</v>
      </c>
      <c r="Q61" s="37"/>
      <c r="R61" s="37"/>
      <c r="S61" s="8"/>
    </row>
    <row r="62" s="10" customFormat="true" ht="11.45" hidden="false" customHeight="true" outlineLevel="0" collapsed="false">
      <c r="A62" s="49"/>
      <c r="B62" s="49"/>
      <c r="C62" s="62" t="s">
        <v>89</v>
      </c>
      <c r="D62" s="63" t="s">
        <v>78</v>
      </c>
      <c r="E62" s="64" t="n">
        <f aca="false">E61*0.25</f>
        <v>21.3</v>
      </c>
      <c r="F62" s="53"/>
      <c r="G62" s="54"/>
      <c r="H62" s="55"/>
      <c r="I62" s="55"/>
      <c r="J62" s="56"/>
      <c r="K62" s="57" t="n">
        <f aca="false">H62+I62+J62</f>
        <v>0</v>
      </c>
      <c r="L62" s="58" t="n">
        <f aca="false">ROUND(E62*F62,2)</f>
        <v>0</v>
      </c>
      <c r="M62" s="54" t="n">
        <f aca="false">ROUND(E62*H62,2)</f>
        <v>0</v>
      </c>
      <c r="N62" s="59" t="n">
        <f aca="false">ROUND(E62*I62,2)</f>
        <v>0</v>
      </c>
      <c r="O62" s="54" t="n">
        <f aca="false">ROUND(E62*J62,2)</f>
        <v>0</v>
      </c>
      <c r="P62" s="57" t="n">
        <f aca="false">SUM(M62:O62)</f>
        <v>0</v>
      </c>
      <c r="Q62" s="37"/>
      <c r="R62" s="37"/>
      <c r="S62" s="8"/>
    </row>
    <row r="63" s="10" customFormat="true" ht="12.75" hidden="false" customHeight="true" outlineLevel="0" collapsed="false">
      <c r="A63" s="49" t="n">
        <f aca="false">A61+1</f>
        <v>18</v>
      </c>
      <c r="B63" s="49" t="s">
        <v>41</v>
      </c>
      <c r="C63" s="50" t="s">
        <v>90</v>
      </c>
      <c r="D63" s="51" t="s">
        <v>43</v>
      </c>
      <c r="E63" s="52" t="n">
        <v>51</v>
      </c>
      <c r="F63" s="53"/>
      <c r="G63" s="54"/>
      <c r="H63" s="55"/>
      <c r="I63" s="55"/>
      <c r="J63" s="56"/>
      <c r="K63" s="57" t="n">
        <f aca="false">H63+I63+J63</f>
        <v>0</v>
      </c>
      <c r="L63" s="58" t="n">
        <f aca="false">ROUND(E63*F63,2)</f>
        <v>0</v>
      </c>
      <c r="M63" s="54" t="n">
        <f aca="false">ROUND(E63*H63,2)</f>
        <v>0</v>
      </c>
      <c r="N63" s="59" t="n">
        <f aca="false">ROUND(E63*I63,2)</f>
        <v>0</v>
      </c>
      <c r="O63" s="54" t="n">
        <f aca="false">ROUND(E63*J63,2)</f>
        <v>0</v>
      </c>
      <c r="P63" s="57" t="n">
        <f aca="false">SUM(M63:O63)</f>
        <v>0</v>
      </c>
      <c r="Q63" s="37"/>
      <c r="R63" s="37"/>
      <c r="S63" s="8"/>
    </row>
    <row r="64" s="10" customFormat="true" ht="11.45" hidden="false" customHeight="true" outlineLevel="0" collapsed="false">
      <c r="A64" s="49"/>
      <c r="B64" s="49"/>
      <c r="C64" s="62" t="s">
        <v>91</v>
      </c>
      <c r="D64" s="51" t="s">
        <v>43</v>
      </c>
      <c r="E64" s="64" t="n">
        <f aca="false">E63*1.05</f>
        <v>53.55</v>
      </c>
      <c r="F64" s="53"/>
      <c r="G64" s="54"/>
      <c r="H64" s="55"/>
      <c r="I64" s="55"/>
      <c r="J64" s="56"/>
      <c r="K64" s="57" t="n">
        <f aca="false">H64+I64+J64</f>
        <v>0</v>
      </c>
      <c r="L64" s="58" t="n">
        <f aca="false">ROUND(E64*F64,2)</f>
        <v>0</v>
      </c>
      <c r="M64" s="54" t="n">
        <f aca="false">ROUND(E64*H64,2)</f>
        <v>0</v>
      </c>
      <c r="N64" s="59" t="n">
        <f aca="false">ROUND(E64*I64,2)</f>
        <v>0</v>
      </c>
      <c r="O64" s="54" t="n">
        <f aca="false">ROUND(E64*J64,2)</f>
        <v>0</v>
      </c>
      <c r="P64" s="57" t="n">
        <f aca="false">SUM(M64:O64)</f>
        <v>0</v>
      </c>
      <c r="Q64" s="37"/>
      <c r="R64" s="37"/>
      <c r="S64" s="8"/>
    </row>
    <row r="65" s="10" customFormat="true" ht="11.45" hidden="false" customHeight="true" outlineLevel="0" collapsed="false">
      <c r="A65" s="49"/>
      <c r="B65" s="49"/>
      <c r="C65" s="62" t="s">
        <v>92</v>
      </c>
      <c r="D65" s="63" t="s">
        <v>78</v>
      </c>
      <c r="E65" s="64" t="n">
        <f aca="false">E63*0.25</f>
        <v>12.75</v>
      </c>
      <c r="F65" s="53"/>
      <c r="G65" s="54"/>
      <c r="H65" s="55"/>
      <c r="I65" s="55"/>
      <c r="J65" s="56"/>
      <c r="K65" s="57" t="n">
        <f aca="false">H65+I65+J65</f>
        <v>0</v>
      </c>
      <c r="L65" s="58" t="n">
        <f aca="false">ROUND(E65*F65,2)</f>
        <v>0</v>
      </c>
      <c r="M65" s="54" t="n">
        <f aca="false">ROUND(E65*H65,2)</f>
        <v>0</v>
      </c>
      <c r="N65" s="59" t="n">
        <f aca="false">ROUND(E65*I65,2)</f>
        <v>0</v>
      </c>
      <c r="O65" s="54" t="n">
        <f aca="false">ROUND(E65*J65,2)</f>
        <v>0</v>
      </c>
      <c r="P65" s="57" t="n">
        <f aca="false">SUM(M65:O65)</f>
        <v>0</v>
      </c>
      <c r="Q65" s="37"/>
      <c r="R65" s="37"/>
      <c r="S65" s="8"/>
    </row>
    <row r="66" s="10" customFormat="true" ht="12.75" hidden="false" customHeight="true" outlineLevel="0" collapsed="false">
      <c r="A66" s="49" t="n">
        <f aca="false">A63+1</f>
        <v>19</v>
      </c>
      <c r="B66" s="49" t="s">
        <v>41</v>
      </c>
      <c r="C66" s="50" t="s">
        <v>93</v>
      </c>
      <c r="D66" s="51" t="s">
        <v>50</v>
      </c>
      <c r="E66" s="52" t="n">
        <v>22</v>
      </c>
      <c r="F66" s="53"/>
      <c r="G66" s="54"/>
      <c r="H66" s="55"/>
      <c r="I66" s="55"/>
      <c r="J66" s="56"/>
      <c r="K66" s="57" t="n">
        <f aca="false">H66+I66+J66</f>
        <v>0</v>
      </c>
      <c r="L66" s="58" t="n">
        <f aca="false">ROUND(E66*F66,2)</f>
        <v>0</v>
      </c>
      <c r="M66" s="54" t="n">
        <f aca="false">ROUND(E66*H66,2)</f>
        <v>0</v>
      </c>
      <c r="N66" s="59" t="n">
        <f aca="false">ROUND(E66*I66,2)</f>
        <v>0</v>
      </c>
      <c r="O66" s="54" t="n">
        <f aca="false">ROUND(E66*J66,2)</f>
        <v>0</v>
      </c>
      <c r="P66" s="57" t="n">
        <f aca="false">SUM(M66:O66)</f>
        <v>0</v>
      </c>
      <c r="Q66" s="37"/>
      <c r="R66" s="37"/>
      <c r="S66" s="8"/>
    </row>
    <row r="67" s="10" customFormat="true" ht="11.45" hidden="false" customHeight="true" outlineLevel="0" collapsed="false">
      <c r="A67" s="49"/>
      <c r="B67" s="49"/>
      <c r="C67" s="62" t="s">
        <v>94</v>
      </c>
      <c r="D67" s="63" t="s">
        <v>50</v>
      </c>
      <c r="E67" s="64" t="n">
        <f aca="false">E66*1.05</f>
        <v>23.1</v>
      </c>
      <c r="F67" s="53"/>
      <c r="G67" s="54"/>
      <c r="H67" s="55"/>
      <c r="I67" s="55"/>
      <c r="J67" s="56"/>
      <c r="K67" s="57" t="n">
        <f aca="false">H67+I67+J67</f>
        <v>0</v>
      </c>
      <c r="L67" s="58" t="n">
        <f aca="false">ROUND(E67*F67,2)</f>
        <v>0</v>
      </c>
      <c r="M67" s="54" t="n">
        <f aca="false">ROUND(E67*H67,2)</f>
        <v>0</v>
      </c>
      <c r="N67" s="59" t="n">
        <f aca="false">ROUND(E67*I67,2)</f>
        <v>0</v>
      </c>
      <c r="O67" s="54" t="n">
        <f aca="false">ROUND(E67*J67,2)</f>
        <v>0</v>
      </c>
      <c r="P67" s="57" t="n">
        <f aca="false">SUM(M67:O67)</f>
        <v>0</v>
      </c>
      <c r="Q67" s="37"/>
      <c r="R67" s="37"/>
      <c r="S67" s="8"/>
    </row>
    <row r="68" s="10" customFormat="true" ht="12.75" hidden="false" customHeight="true" outlineLevel="0" collapsed="false">
      <c r="A68" s="49" t="n">
        <f aca="false">A66+1</f>
        <v>20</v>
      </c>
      <c r="B68" s="49" t="s">
        <v>41</v>
      </c>
      <c r="C68" s="50" t="s">
        <v>95</v>
      </c>
      <c r="D68" s="51" t="s">
        <v>50</v>
      </c>
      <c r="E68" s="52" t="n">
        <v>93.7</v>
      </c>
      <c r="F68" s="53"/>
      <c r="G68" s="54"/>
      <c r="H68" s="55"/>
      <c r="I68" s="55"/>
      <c r="J68" s="56"/>
      <c r="K68" s="57" t="n">
        <f aca="false">H68+I68+J68</f>
        <v>0</v>
      </c>
      <c r="L68" s="58" t="n">
        <f aca="false">ROUND(E68*F68,2)</f>
        <v>0</v>
      </c>
      <c r="M68" s="54" t="n">
        <f aca="false">ROUND(E68*H68,2)</f>
        <v>0</v>
      </c>
      <c r="N68" s="59" t="n">
        <f aca="false">ROUND(E68*I68,2)</f>
        <v>0</v>
      </c>
      <c r="O68" s="54" t="n">
        <f aca="false">ROUND(E68*J68,2)</f>
        <v>0</v>
      </c>
      <c r="P68" s="57" t="n">
        <f aca="false">SUM(M68:O68)</f>
        <v>0</v>
      </c>
      <c r="Q68" s="37"/>
      <c r="R68" s="37"/>
      <c r="S68" s="8"/>
    </row>
    <row r="69" s="10" customFormat="true" ht="11.45" hidden="false" customHeight="true" outlineLevel="0" collapsed="false">
      <c r="A69" s="49"/>
      <c r="B69" s="49"/>
      <c r="C69" s="62" t="s">
        <v>96</v>
      </c>
      <c r="D69" s="63" t="s">
        <v>50</v>
      </c>
      <c r="E69" s="64" t="n">
        <f aca="false">E68*1.05</f>
        <v>98.385</v>
      </c>
      <c r="F69" s="53"/>
      <c r="G69" s="54"/>
      <c r="H69" s="55"/>
      <c r="I69" s="55"/>
      <c r="J69" s="56"/>
      <c r="K69" s="57" t="n">
        <f aca="false">H69+I69+J69</f>
        <v>0</v>
      </c>
      <c r="L69" s="58" t="n">
        <f aca="false">ROUND(E69*F69,2)</f>
        <v>0</v>
      </c>
      <c r="M69" s="54" t="n">
        <f aca="false">ROUND(E69*H69,2)</f>
        <v>0</v>
      </c>
      <c r="N69" s="59" t="n">
        <f aca="false">ROUND(E69*I69,2)</f>
        <v>0</v>
      </c>
      <c r="O69" s="54" t="n">
        <f aca="false">ROUND(E69*J69,2)</f>
        <v>0</v>
      </c>
      <c r="P69" s="57" t="n">
        <f aca="false">SUM(M69:O69)</f>
        <v>0</v>
      </c>
      <c r="Q69" s="37"/>
      <c r="R69" s="37"/>
      <c r="S69" s="8"/>
    </row>
    <row r="70" s="10" customFormat="true" ht="11.45" hidden="false" customHeight="true" outlineLevel="0" collapsed="false">
      <c r="A70" s="49"/>
      <c r="B70" s="49"/>
      <c r="C70" s="62" t="s">
        <v>74</v>
      </c>
      <c r="D70" s="63" t="s">
        <v>53</v>
      </c>
      <c r="E70" s="64" t="n">
        <f aca="false">E68/0.5</f>
        <v>187.4</v>
      </c>
      <c r="F70" s="53"/>
      <c r="G70" s="54"/>
      <c r="H70" s="55"/>
      <c r="I70" s="55"/>
      <c r="J70" s="56"/>
      <c r="K70" s="57" t="n">
        <f aca="false">H70+I70+J70</f>
        <v>0</v>
      </c>
      <c r="L70" s="58" t="n">
        <f aca="false">ROUND(E70*F70,2)</f>
        <v>0</v>
      </c>
      <c r="M70" s="54" t="n">
        <f aca="false">ROUND(E70*H70,2)</f>
        <v>0</v>
      </c>
      <c r="N70" s="59" t="n">
        <f aca="false">ROUND(E70*I70,2)</f>
        <v>0</v>
      </c>
      <c r="O70" s="54" t="n">
        <f aca="false">ROUND(E70*J70,2)</f>
        <v>0</v>
      </c>
      <c r="P70" s="57" t="n">
        <f aca="false">SUM(M70:O70)</f>
        <v>0</v>
      </c>
      <c r="Q70" s="37"/>
      <c r="R70" s="37"/>
      <c r="S70" s="8"/>
    </row>
    <row r="71" s="10" customFormat="true" ht="11.45" hidden="false" customHeight="true" outlineLevel="0" collapsed="false">
      <c r="A71" s="49"/>
      <c r="B71" s="49"/>
      <c r="C71" s="62" t="s">
        <v>89</v>
      </c>
      <c r="D71" s="63" t="s">
        <v>78</v>
      </c>
      <c r="E71" s="64" t="n">
        <f aca="false">E69*0.25</f>
        <v>24.59625</v>
      </c>
      <c r="F71" s="53"/>
      <c r="G71" s="54"/>
      <c r="H71" s="55"/>
      <c r="I71" s="55"/>
      <c r="J71" s="56"/>
      <c r="K71" s="57" t="n">
        <f aca="false">H71+I71+J71</f>
        <v>0</v>
      </c>
      <c r="L71" s="58" t="n">
        <f aca="false">ROUND(E71*F71,2)</f>
        <v>0</v>
      </c>
      <c r="M71" s="54" t="n">
        <f aca="false">ROUND(E71*H71,2)</f>
        <v>0</v>
      </c>
      <c r="N71" s="59" t="n">
        <f aca="false">ROUND(E71*I71,2)</f>
        <v>0</v>
      </c>
      <c r="O71" s="54" t="n">
        <f aca="false">ROUND(E71*J71,2)</f>
        <v>0</v>
      </c>
      <c r="P71" s="57" t="n">
        <f aca="false">SUM(M71:O71)</f>
        <v>0</v>
      </c>
      <c r="Q71" s="37"/>
      <c r="R71" s="37"/>
      <c r="S71" s="8"/>
    </row>
    <row r="72" s="10" customFormat="true" ht="12.75" hidden="false" customHeight="true" outlineLevel="0" collapsed="false">
      <c r="A72" s="49" t="n">
        <f aca="false">A68+1</f>
        <v>21</v>
      </c>
      <c r="B72" s="49" t="s">
        <v>41</v>
      </c>
      <c r="C72" s="50" t="s">
        <v>97</v>
      </c>
      <c r="D72" s="51" t="s">
        <v>53</v>
      </c>
      <c r="E72" s="52" t="n">
        <v>2</v>
      </c>
      <c r="F72" s="53"/>
      <c r="G72" s="54"/>
      <c r="H72" s="55"/>
      <c r="I72" s="55"/>
      <c r="J72" s="56"/>
      <c r="K72" s="57" t="n">
        <f aca="false">H72+I72+J72</f>
        <v>0</v>
      </c>
      <c r="L72" s="58" t="n">
        <f aca="false">ROUND(E72*F72,2)</f>
        <v>0</v>
      </c>
      <c r="M72" s="54" t="n">
        <f aca="false">ROUND(E72*H72,2)</f>
        <v>0</v>
      </c>
      <c r="N72" s="59" t="n">
        <f aca="false">ROUND(E72*I72,2)</f>
        <v>0</v>
      </c>
      <c r="O72" s="54" t="n">
        <f aca="false">ROUND(E72*J72,2)</f>
        <v>0</v>
      </c>
      <c r="P72" s="57" t="n">
        <f aca="false">SUM(M72:O72)</f>
        <v>0</v>
      </c>
      <c r="Q72" s="37"/>
      <c r="R72" s="37"/>
      <c r="S72" s="8"/>
    </row>
    <row r="73" s="10" customFormat="true" ht="11.45" hidden="false" customHeight="true" outlineLevel="0" collapsed="false">
      <c r="A73" s="49"/>
      <c r="B73" s="49"/>
      <c r="C73" s="62" t="s">
        <v>98</v>
      </c>
      <c r="D73" s="51" t="s">
        <v>53</v>
      </c>
      <c r="E73" s="64" t="n">
        <v>2</v>
      </c>
      <c r="F73" s="53"/>
      <c r="G73" s="54"/>
      <c r="H73" s="55"/>
      <c r="I73" s="55"/>
      <c r="J73" s="56"/>
      <c r="K73" s="57" t="n">
        <f aca="false">H73+I73+J73</f>
        <v>0</v>
      </c>
      <c r="L73" s="58" t="n">
        <f aca="false">ROUND(E73*F73,2)</f>
        <v>0</v>
      </c>
      <c r="M73" s="54" t="n">
        <f aca="false">ROUND(E73*H73,2)</f>
        <v>0</v>
      </c>
      <c r="N73" s="59" t="n">
        <f aca="false">ROUND(E73*I73,2)</f>
        <v>0</v>
      </c>
      <c r="O73" s="54" t="n">
        <f aca="false">ROUND(E73*J73,2)</f>
        <v>0</v>
      </c>
      <c r="P73" s="57" t="n">
        <f aca="false">SUM(M73:O73)</f>
        <v>0</v>
      </c>
      <c r="Q73" s="37"/>
      <c r="R73" s="37"/>
      <c r="S73" s="8"/>
    </row>
    <row r="74" s="10" customFormat="true" ht="37.5" hidden="false" customHeight="true" outlineLevel="0" collapsed="false">
      <c r="A74" s="49" t="n">
        <f aca="false">A72+1</f>
        <v>22</v>
      </c>
      <c r="B74" s="49" t="s">
        <v>41</v>
      </c>
      <c r="C74" s="69" t="s">
        <v>99</v>
      </c>
      <c r="D74" s="51" t="s">
        <v>83</v>
      </c>
      <c r="E74" s="52" t="n">
        <v>3</v>
      </c>
      <c r="F74" s="53"/>
      <c r="G74" s="54"/>
      <c r="H74" s="55"/>
      <c r="I74" s="55"/>
      <c r="J74" s="56"/>
      <c r="K74" s="57" t="n">
        <f aca="false">H74+I74+J74</f>
        <v>0</v>
      </c>
      <c r="L74" s="58" t="n">
        <f aca="false">ROUND(E74*F74,2)</f>
        <v>0</v>
      </c>
      <c r="M74" s="54" t="n">
        <f aca="false">ROUND(E74*H74,2)</f>
        <v>0</v>
      </c>
      <c r="N74" s="59" t="n">
        <f aca="false">ROUND(E74*I74,2)</f>
        <v>0</v>
      </c>
      <c r="O74" s="54" t="n">
        <f aca="false">ROUND(E74*J74,2)</f>
        <v>0</v>
      </c>
      <c r="P74" s="57" t="n">
        <f aca="false">SUM(M74:O74)</f>
        <v>0</v>
      </c>
      <c r="Q74" s="37"/>
      <c r="R74" s="37"/>
      <c r="S74" s="8"/>
    </row>
    <row r="75" s="10" customFormat="true" ht="12.8" hidden="false" customHeight="false" outlineLevel="0" collapsed="false">
      <c r="A75" s="71"/>
      <c r="B75" s="71"/>
      <c r="C75" s="72" t="s">
        <v>100</v>
      </c>
      <c r="D75" s="70" t="s">
        <v>53</v>
      </c>
      <c r="E75" s="75" t="n">
        <v>2</v>
      </c>
      <c r="F75" s="73"/>
      <c r="G75" s="74"/>
      <c r="H75" s="59"/>
      <c r="I75" s="59"/>
      <c r="J75" s="56"/>
      <c r="K75" s="57" t="n">
        <f aca="false">H75+I75+J75</f>
        <v>0</v>
      </c>
      <c r="L75" s="58" t="n">
        <f aca="false">ROUND(E75*F75,2)</f>
        <v>0</v>
      </c>
      <c r="M75" s="54" t="n">
        <f aca="false">ROUND(E75*H75,2)</f>
        <v>0</v>
      </c>
      <c r="N75" s="59" t="n">
        <f aca="false">ROUND(E75*I75,2)</f>
        <v>0</v>
      </c>
      <c r="O75" s="54" t="n">
        <f aca="false">ROUND(E75*J75,2)</f>
        <v>0</v>
      </c>
      <c r="P75" s="57" t="n">
        <f aca="false">SUM(M75:O75)</f>
        <v>0</v>
      </c>
      <c r="Q75" s="37"/>
      <c r="R75" s="37"/>
      <c r="S75" s="8"/>
    </row>
    <row r="76" s="10" customFormat="true" ht="12.8" hidden="false" customHeight="false" outlineLevel="0" collapsed="false">
      <c r="A76" s="71"/>
      <c r="B76" s="71"/>
      <c r="C76" s="72" t="s">
        <v>101</v>
      </c>
      <c r="D76" s="70" t="s">
        <v>83</v>
      </c>
      <c r="E76" s="75" t="n">
        <v>3</v>
      </c>
      <c r="F76" s="73"/>
      <c r="G76" s="59"/>
      <c r="H76" s="59"/>
      <c r="I76" s="59"/>
      <c r="J76" s="56"/>
      <c r="K76" s="57" t="n">
        <f aca="false">H76+I76+J76</f>
        <v>0</v>
      </c>
      <c r="L76" s="58" t="n">
        <f aca="false">ROUND(E76*F76,2)</f>
        <v>0</v>
      </c>
      <c r="M76" s="54" t="n">
        <f aca="false">ROUND(E76*H76,2)</f>
        <v>0</v>
      </c>
      <c r="N76" s="59" t="n">
        <f aca="false">ROUND(E76*I76,2)</f>
        <v>0</v>
      </c>
      <c r="O76" s="54" t="n">
        <f aca="false">ROUND(E76*J76,2)</f>
        <v>0</v>
      </c>
      <c r="P76" s="57" t="n">
        <f aca="false">SUM(M76:O76)</f>
        <v>0</v>
      </c>
      <c r="Q76" s="37"/>
      <c r="R76" s="37"/>
      <c r="S76" s="8"/>
    </row>
    <row r="77" s="10" customFormat="true" ht="12.8" hidden="false" customHeight="false" outlineLevel="0" collapsed="false">
      <c r="A77" s="71"/>
      <c r="B77" s="71"/>
      <c r="C77" s="72" t="s">
        <v>102</v>
      </c>
      <c r="D77" s="70" t="s">
        <v>53</v>
      </c>
      <c r="E77" s="75" t="n">
        <v>1.5</v>
      </c>
      <c r="F77" s="73"/>
      <c r="G77" s="65"/>
      <c r="H77" s="59"/>
      <c r="I77" s="59"/>
      <c r="J77" s="56"/>
      <c r="K77" s="57" t="n">
        <f aca="false">H77+I77+J77</f>
        <v>0</v>
      </c>
      <c r="L77" s="58" t="n">
        <f aca="false">ROUND(E77*F77,2)</f>
        <v>0</v>
      </c>
      <c r="M77" s="54" t="n">
        <f aca="false">ROUND(E77*H77,2)</f>
        <v>0</v>
      </c>
      <c r="N77" s="59" t="n">
        <f aca="false">ROUND(E77*I77,2)</f>
        <v>0</v>
      </c>
      <c r="O77" s="54" t="n">
        <f aca="false">ROUND(E77*J77,2)</f>
        <v>0</v>
      </c>
      <c r="P77" s="57" t="n">
        <f aca="false">SUM(M77:O77)</f>
        <v>0</v>
      </c>
      <c r="Q77" s="37"/>
      <c r="R77" s="37"/>
      <c r="S77" s="8"/>
    </row>
    <row r="78" s="10" customFormat="true" ht="12.8" hidden="false" customHeight="false" outlineLevel="0" collapsed="false">
      <c r="A78" s="71" t="n">
        <v>23</v>
      </c>
      <c r="B78" s="71" t="s">
        <v>41</v>
      </c>
      <c r="C78" s="76" t="s">
        <v>103</v>
      </c>
      <c r="D78" s="70" t="s">
        <v>83</v>
      </c>
      <c r="E78" s="75" t="n">
        <v>3</v>
      </c>
      <c r="F78" s="73"/>
      <c r="G78" s="65"/>
      <c r="H78" s="59"/>
      <c r="I78" s="65"/>
      <c r="J78" s="56"/>
      <c r="K78" s="57" t="n">
        <f aca="false">H78+I78+J78</f>
        <v>0</v>
      </c>
      <c r="L78" s="58" t="n">
        <f aca="false">ROUND(E78*F78,2)</f>
        <v>0</v>
      </c>
      <c r="M78" s="54" t="n">
        <f aca="false">ROUND(E78*H78,2)</f>
        <v>0</v>
      </c>
      <c r="N78" s="59" t="n">
        <f aca="false">ROUND(E78*I78,2)</f>
        <v>0</v>
      </c>
      <c r="O78" s="54" t="n">
        <f aca="false">ROUND(E78*J78,2)</f>
        <v>0</v>
      </c>
      <c r="P78" s="57" t="n">
        <f aca="false">SUM(M78:O78)</f>
        <v>0</v>
      </c>
      <c r="Q78" s="37"/>
      <c r="R78" s="37"/>
      <c r="S78" s="8"/>
    </row>
    <row r="79" s="10" customFormat="true" ht="12.8" hidden="false" customHeight="false" outlineLevel="0" collapsed="false">
      <c r="A79" s="77"/>
      <c r="B79" s="77"/>
      <c r="C79" s="78" t="s">
        <v>104</v>
      </c>
      <c r="D79" s="79" t="s">
        <v>83</v>
      </c>
      <c r="E79" s="80" t="n">
        <v>3</v>
      </c>
      <c r="F79" s="81"/>
      <c r="G79" s="82"/>
      <c r="H79" s="82"/>
      <c r="I79" s="82"/>
      <c r="J79" s="56"/>
      <c r="K79" s="57" t="n">
        <f aca="false">H79+I79+J79</f>
        <v>0</v>
      </c>
      <c r="L79" s="58" t="n">
        <f aca="false">ROUND(E79*F79,2)</f>
        <v>0</v>
      </c>
      <c r="M79" s="54" t="n">
        <f aca="false">ROUND(E79*H79,2)</f>
        <v>0</v>
      </c>
      <c r="N79" s="59" t="n">
        <f aca="false">ROUND(E79*I79,2)</f>
        <v>0</v>
      </c>
      <c r="O79" s="54" t="n">
        <f aca="false">ROUND(E79*J79,2)</f>
        <v>0</v>
      </c>
      <c r="P79" s="57" t="n">
        <f aca="false">SUM(M79:O79)</f>
        <v>0</v>
      </c>
      <c r="Q79" s="37"/>
      <c r="R79" s="37"/>
      <c r="S79" s="8"/>
    </row>
    <row r="80" s="10" customFormat="true" ht="12.75" hidden="false" customHeight="true" outlineLevel="0" collapsed="false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4" t="s">
        <v>105</v>
      </c>
      <c r="L80" s="84" t="n">
        <f aca="false">SUM(L18:L79)</f>
        <v>0</v>
      </c>
      <c r="M80" s="84" t="n">
        <f aca="false">SUM(M18:M79)</f>
        <v>0</v>
      </c>
      <c r="N80" s="84" t="n">
        <f aca="false">SUM(N18:N79)</f>
        <v>0</v>
      </c>
      <c r="O80" s="84" t="n">
        <f aca="false">SUM(O18:O79)</f>
        <v>0</v>
      </c>
      <c r="P80" s="84" t="n">
        <f aca="false">SUM(P18:P79)</f>
        <v>0</v>
      </c>
      <c r="Q80" s="37"/>
      <c r="R80" s="85"/>
      <c r="S80" s="8"/>
    </row>
    <row r="81" s="17" customFormat="true" ht="12.8" hidden="false" customHeight="false" outlineLevel="0" collapsed="false">
      <c r="A81" s="41"/>
      <c r="B81" s="86" t="s">
        <v>106</v>
      </c>
      <c r="C81" s="87" t="s">
        <v>107</v>
      </c>
      <c r="D81" s="41"/>
      <c r="E81" s="42"/>
      <c r="F81" s="43"/>
      <c r="G81" s="44"/>
      <c r="H81" s="44"/>
      <c r="I81" s="44"/>
      <c r="J81" s="44"/>
      <c r="K81" s="45"/>
      <c r="L81" s="88"/>
      <c r="M81" s="89"/>
      <c r="N81" s="89"/>
      <c r="O81" s="89"/>
      <c r="P81" s="90"/>
      <c r="Q81" s="8"/>
      <c r="R81" s="37"/>
      <c r="S81" s="37"/>
    </row>
    <row r="82" s="10" customFormat="true" ht="12.8" hidden="false" customHeight="false" outlineLevel="0" collapsed="false">
      <c r="A82" s="91" t="n">
        <f aca="false">A81+1</f>
        <v>1</v>
      </c>
      <c r="B82" s="91" t="s">
        <v>41</v>
      </c>
      <c r="C82" s="50" t="s">
        <v>42</v>
      </c>
      <c r="D82" s="51" t="s">
        <v>43</v>
      </c>
      <c r="E82" s="52" t="n">
        <v>56.2</v>
      </c>
      <c r="F82" s="53"/>
      <c r="G82" s="54"/>
      <c r="H82" s="55"/>
      <c r="I82" s="55"/>
      <c r="J82" s="56"/>
      <c r="K82" s="57" t="n">
        <f aca="false">H82+I82+J82</f>
        <v>0</v>
      </c>
      <c r="L82" s="58" t="n">
        <f aca="false">ROUND(E82*F82,2)</f>
        <v>0</v>
      </c>
      <c r="M82" s="54" t="n">
        <f aca="false">ROUND(E82*H82,2)</f>
        <v>0</v>
      </c>
      <c r="N82" s="59" t="n">
        <f aca="false">ROUND(E82*I82,2)</f>
        <v>0</v>
      </c>
      <c r="O82" s="54" t="n">
        <f aca="false">ROUND(E82*J82,2)</f>
        <v>0</v>
      </c>
      <c r="P82" s="57" t="n">
        <f aca="false">SUM(M82:O82)</f>
        <v>0</v>
      </c>
      <c r="Q82" s="37"/>
      <c r="R82" s="37"/>
      <c r="S82" s="8"/>
    </row>
    <row r="83" s="10" customFormat="true" ht="12.8" hidden="false" customHeight="false" outlineLevel="0" collapsed="false">
      <c r="A83" s="91"/>
      <c r="B83" s="91"/>
      <c r="C83" s="60" t="s">
        <v>44</v>
      </c>
      <c r="D83" s="52" t="s">
        <v>45</v>
      </c>
      <c r="E83" s="52" t="n">
        <v>0.4</v>
      </c>
      <c r="F83" s="53"/>
      <c r="G83" s="54"/>
      <c r="H83" s="55"/>
      <c r="I83" s="55"/>
      <c r="J83" s="56"/>
      <c r="K83" s="57" t="n">
        <f aca="false">H83+I83+J83</f>
        <v>0</v>
      </c>
      <c r="L83" s="58" t="n">
        <f aca="false">ROUND(E83*F83,2)</f>
        <v>0</v>
      </c>
      <c r="M83" s="54" t="n">
        <f aca="false">ROUND(E83*H83,2)</f>
        <v>0</v>
      </c>
      <c r="N83" s="59" t="n">
        <f aca="false">ROUND(E83*I83,2)</f>
        <v>0</v>
      </c>
      <c r="O83" s="54" t="n">
        <f aca="false">ROUND(E83*J83,2)</f>
        <v>0</v>
      </c>
      <c r="P83" s="57" t="n">
        <f aca="false">SUM(M83:O83)</f>
        <v>0</v>
      </c>
      <c r="Q83" s="37"/>
      <c r="R83" s="37"/>
      <c r="S83" s="8"/>
    </row>
    <row r="84" s="10" customFormat="true" ht="12.8" hidden="false" customHeight="false" outlineLevel="0" collapsed="false">
      <c r="A84" s="91" t="n">
        <f aca="false">A82+1</f>
        <v>2</v>
      </c>
      <c r="B84" s="91" t="s">
        <v>41</v>
      </c>
      <c r="C84" s="61" t="s">
        <v>46</v>
      </c>
      <c r="D84" s="52" t="s">
        <v>43</v>
      </c>
      <c r="E84" s="52" t="n">
        <v>57</v>
      </c>
      <c r="F84" s="53"/>
      <c r="G84" s="54"/>
      <c r="H84" s="55"/>
      <c r="I84" s="55"/>
      <c r="J84" s="56"/>
      <c r="K84" s="57" t="n">
        <f aca="false">H84+I84+J84</f>
        <v>0</v>
      </c>
      <c r="L84" s="58" t="n">
        <f aca="false">ROUND(E84*F84,2)</f>
        <v>0</v>
      </c>
      <c r="M84" s="54" t="n">
        <f aca="false">ROUND(E84*H84,2)</f>
        <v>0</v>
      </c>
      <c r="N84" s="59" t="n">
        <f aca="false">ROUND(E84*I84,2)</f>
        <v>0</v>
      </c>
      <c r="O84" s="54" t="n">
        <f aca="false">ROUND(E84*J84,2)</f>
        <v>0</v>
      </c>
      <c r="P84" s="57" t="n">
        <f aca="false">SUM(M84:O84)</f>
        <v>0</v>
      </c>
      <c r="Q84" s="8"/>
      <c r="R84" s="37"/>
      <c r="S84" s="8"/>
    </row>
    <row r="85" s="10" customFormat="true" ht="12.8" hidden="false" customHeight="false" outlineLevel="0" collapsed="false">
      <c r="A85" s="91"/>
      <c r="B85" s="91"/>
      <c r="C85" s="60" t="s">
        <v>47</v>
      </c>
      <c r="D85" s="52" t="s">
        <v>48</v>
      </c>
      <c r="E85" s="52" t="n">
        <v>2.5</v>
      </c>
      <c r="F85" s="53"/>
      <c r="G85" s="54"/>
      <c r="H85" s="55"/>
      <c r="I85" s="55"/>
      <c r="J85" s="56"/>
      <c r="K85" s="57" t="n">
        <f aca="false">H85+I85+J85</f>
        <v>0</v>
      </c>
      <c r="L85" s="58" t="n">
        <f aca="false">ROUND(E85*F85,2)</f>
        <v>0</v>
      </c>
      <c r="M85" s="54" t="n">
        <f aca="false">ROUND(E85*H85,2)</f>
        <v>0</v>
      </c>
      <c r="N85" s="59" t="n">
        <f aca="false">ROUND(E85*I85,2)</f>
        <v>0</v>
      </c>
      <c r="O85" s="54" t="n">
        <f aca="false">ROUND(E85*J85,2)</f>
        <v>0</v>
      </c>
      <c r="P85" s="57" t="n">
        <f aca="false">SUM(M85:O85)</f>
        <v>0</v>
      </c>
      <c r="Q85" s="8"/>
      <c r="R85" s="37"/>
      <c r="S85" s="8"/>
    </row>
    <row r="86" s="10" customFormat="true" ht="12.75" hidden="false" customHeight="true" outlineLevel="0" collapsed="false">
      <c r="A86" s="91" t="n">
        <f aca="false">A84+1</f>
        <v>3</v>
      </c>
      <c r="B86" s="91" t="s">
        <v>41</v>
      </c>
      <c r="C86" s="50" t="s">
        <v>49</v>
      </c>
      <c r="D86" s="51" t="s">
        <v>50</v>
      </c>
      <c r="E86" s="52" t="n">
        <v>28</v>
      </c>
      <c r="F86" s="53"/>
      <c r="G86" s="54"/>
      <c r="H86" s="55"/>
      <c r="I86" s="55"/>
      <c r="J86" s="56"/>
      <c r="K86" s="57" t="n">
        <f aca="false">H86+I86+J86</f>
        <v>0</v>
      </c>
      <c r="L86" s="58" t="n">
        <f aca="false">ROUND(E86*F86,2)</f>
        <v>0</v>
      </c>
      <c r="M86" s="54" t="n">
        <f aca="false">ROUND(E86*H86,2)</f>
        <v>0</v>
      </c>
      <c r="N86" s="59" t="n">
        <f aca="false">ROUND(E86*I86,2)</f>
        <v>0</v>
      </c>
      <c r="O86" s="54" t="n">
        <f aca="false">ROUND(E86*J86,2)</f>
        <v>0</v>
      </c>
      <c r="P86" s="57" t="n">
        <f aca="false">SUM(M86:O86)</f>
        <v>0</v>
      </c>
      <c r="Q86" s="37"/>
      <c r="R86" s="37"/>
      <c r="S86" s="8"/>
    </row>
    <row r="87" s="10" customFormat="true" ht="11.45" hidden="false" customHeight="true" outlineLevel="0" collapsed="false">
      <c r="A87" s="91"/>
      <c r="B87" s="91"/>
      <c r="C87" s="62" t="s">
        <v>51</v>
      </c>
      <c r="D87" s="63" t="s">
        <v>50</v>
      </c>
      <c r="E87" s="52" t="n">
        <v>28</v>
      </c>
      <c r="F87" s="53"/>
      <c r="G87" s="54"/>
      <c r="H87" s="55"/>
      <c r="I87" s="55"/>
      <c r="J87" s="56"/>
      <c r="K87" s="57" t="n">
        <f aca="false">H87+I87+J87</f>
        <v>0</v>
      </c>
      <c r="L87" s="58" t="n">
        <f aca="false">ROUND(E87*F87,2)</f>
        <v>0</v>
      </c>
      <c r="M87" s="54" t="n">
        <f aca="false">ROUND(E87*H87,2)</f>
        <v>0</v>
      </c>
      <c r="N87" s="59" t="n">
        <f aca="false">ROUND(E87*I87,2)</f>
        <v>0</v>
      </c>
      <c r="O87" s="54" t="n">
        <f aca="false">ROUND(E87*J87,2)</f>
        <v>0</v>
      </c>
      <c r="P87" s="57" t="n">
        <f aca="false">SUM(M87:O87)</f>
        <v>0</v>
      </c>
      <c r="Q87" s="37"/>
      <c r="R87" s="37"/>
      <c r="S87" s="8"/>
    </row>
    <row r="88" s="10" customFormat="true" ht="12.75" hidden="false" customHeight="true" outlineLevel="0" collapsed="false">
      <c r="A88" s="91" t="n">
        <f aca="false">A86+1</f>
        <v>4</v>
      </c>
      <c r="B88" s="91" t="s">
        <v>41</v>
      </c>
      <c r="C88" s="50" t="s">
        <v>52</v>
      </c>
      <c r="D88" s="51" t="s">
        <v>53</v>
      </c>
      <c r="E88" s="52" t="n">
        <v>2</v>
      </c>
      <c r="F88" s="53"/>
      <c r="G88" s="54"/>
      <c r="H88" s="55"/>
      <c r="I88" s="55"/>
      <c r="J88" s="56"/>
      <c r="K88" s="57" t="n">
        <f aca="false">H88+I88+J88</f>
        <v>0</v>
      </c>
      <c r="L88" s="58" t="n">
        <f aca="false">ROUND(E88*F88,2)</f>
        <v>0</v>
      </c>
      <c r="M88" s="54" t="n">
        <f aca="false">ROUND(E88*H88,2)</f>
        <v>0</v>
      </c>
      <c r="N88" s="59" t="n">
        <f aca="false">ROUND(E88*I88,2)</f>
        <v>0</v>
      </c>
      <c r="O88" s="54" t="n">
        <f aca="false">ROUND(E88*J88,2)</f>
        <v>0</v>
      </c>
      <c r="P88" s="57" t="n">
        <f aca="false">SUM(M88:O88)</f>
        <v>0</v>
      </c>
      <c r="Q88" s="37"/>
      <c r="R88" s="37"/>
      <c r="S88" s="8"/>
    </row>
    <row r="89" s="10" customFormat="true" ht="11.45" hidden="false" customHeight="true" outlineLevel="0" collapsed="false">
      <c r="A89" s="91"/>
      <c r="B89" s="91"/>
      <c r="C89" s="62" t="s">
        <v>54</v>
      </c>
      <c r="D89" s="63" t="s">
        <v>53</v>
      </c>
      <c r="E89" s="52" t="n">
        <v>2</v>
      </c>
      <c r="F89" s="53"/>
      <c r="G89" s="54"/>
      <c r="H89" s="55"/>
      <c r="I89" s="55"/>
      <c r="J89" s="56"/>
      <c r="K89" s="57" t="n">
        <f aca="false">H89+I89+J89</f>
        <v>0</v>
      </c>
      <c r="L89" s="58" t="n">
        <f aca="false">ROUND(E89*F89,2)</f>
        <v>0</v>
      </c>
      <c r="M89" s="54" t="n">
        <f aca="false">ROUND(E89*H89,2)</f>
        <v>0</v>
      </c>
      <c r="N89" s="59" t="n">
        <f aca="false">ROUND(E89*I89,2)</f>
        <v>0</v>
      </c>
      <c r="O89" s="54" t="n">
        <f aca="false">ROUND(E89*J89,2)</f>
        <v>0</v>
      </c>
      <c r="P89" s="57" t="n">
        <f aca="false">SUM(M89:O89)</f>
        <v>0</v>
      </c>
      <c r="Q89" s="37"/>
      <c r="R89" s="37"/>
      <c r="S89" s="8"/>
    </row>
    <row r="90" s="10" customFormat="true" ht="12.8" hidden="false" customHeight="false" outlineLevel="0" collapsed="false">
      <c r="A90" s="91" t="n">
        <f aca="false">A88+1</f>
        <v>5</v>
      </c>
      <c r="B90" s="91" t="s">
        <v>41</v>
      </c>
      <c r="C90" s="61" t="s">
        <v>55</v>
      </c>
      <c r="D90" s="52" t="s">
        <v>43</v>
      </c>
      <c r="E90" s="52" t="n">
        <v>3.6</v>
      </c>
      <c r="F90" s="53"/>
      <c r="G90" s="54"/>
      <c r="H90" s="55"/>
      <c r="I90" s="55"/>
      <c r="J90" s="56"/>
      <c r="K90" s="57" t="n">
        <f aca="false">H90+I90+J90</f>
        <v>0</v>
      </c>
      <c r="L90" s="58" t="n">
        <f aca="false">ROUND(E90*F90,2)</f>
        <v>0</v>
      </c>
      <c r="M90" s="54" t="n">
        <f aca="false">ROUND(E90*H90,2)</f>
        <v>0</v>
      </c>
      <c r="N90" s="59" t="n">
        <f aca="false">ROUND(E90*I90,2)</f>
        <v>0</v>
      </c>
      <c r="O90" s="54" t="n">
        <f aca="false">ROUND(E90*J90,2)</f>
        <v>0</v>
      </c>
      <c r="P90" s="57" t="n">
        <f aca="false">SUM(M90:O90)</f>
        <v>0</v>
      </c>
      <c r="Q90" s="8"/>
      <c r="R90" s="37"/>
      <c r="S90" s="8"/>
    </row>
    <row r="91" s="10" customFormat="true" ht="12.8" hidden="false" customHeight="false" outlineLevel="0" collapsed="false">
      <c r="A91" s="91"/>
      <c r="B91" s="91"/>
      <c r="C91" s="60" t="s">
        <v>56</v>
      </c>
      <c r="D91" s="52" t="s">
        <v>45</v>
      </c>
      <c r="E91" s="52" t="n">
        <v>0.4</v>
      </c>
      <c r="F91" s="53"/>
      <c r="G91" s="54"/>
      <c r="H91" s="55"/>
      <c r="I91" s="55"/>
      <c r="J91" s="56"/>
      <c r="K91" s="57" t="n">
        <f aca="false">H91+I91+J91</f>
        <v>0</v>
      </c>
      <c r="L91" s="58" t="n">
        <f aca="false">ROUND(E91*F91,2)</f>
        <v>0</v>
      </c>
      <c r="M91" s="54" t="n">
        <f aca="false">ROUND(E91*H91,2)</f>
        <v>0</v>
      </c>
      <c r="N91" s="59" t="n">
        <f aca="false">ROUND(E91*I91,2)</f>
        <v>0</v>
      </c>
      <c r="O91" s="54" t="n">
        <f aca="false">ROUND(E91*J91,2)</f>
        <v>0</v>
      </c>
      <c r="P91" s="57" t="n">
        <f aca="false">SUM(M91:O91)</f>
        <v>0</v>
      </c>
      <c r="Q91" s="37"/>
      <c r="R91" s="37"/>
      <c r="S91" s="8"/>
    </row>
    <row r="92" s="10" customFormat="true" ht="12.8" hidden="false" customHeight="false" outlineLevel="0" collapsed="false">
      <c r="A92" s="91" t="n">
        <f aca="false">A90+1</f>
        <v>6</v>
      </c>
      <c r="B92" s="91" t="s">
        <v>41</v>
      </c>
      <c r="C92" s="61" t="s">
        <v>57</v>
      </c>
      <c r="D92" s="52" t="s">
        <v>45</v>
      </c>
      <c r="E92" s="52" t="n">
        <v>2.4</v>
      </c>
      <c r="F92" s="53"/>
      <c r="G92" s="54"/>
      <c r="H92" s="55"/>
      <c r="I92" s="55"/>
      <c r="J92" s="56"/>
      <c r="K92" s="57" t="n">
        <f aca="false">H92+I92+J92</f>
        <v>0</v>
      </c>
      <c r="L92" s="58" t="n">
        <f aca="false">ROUND(E92*F92,2)</f>
        <v>0</v>
      </c>
      <c r="M92" s="54" t="n">
        <f aca="false">ROUND(E92*H92,2)</f>
        <v>0</v>
      </c>
      <c r="N92" s="59" t="n">
        <f aca="false">ROUND(E92*I92,2)</f>
        <v>0</v>
      </c>
      <c r="O92" s="54" t="n">
        <f aca="false">ROUND(E92*J92,2)</f>
        <v>0</v>
      </c>
      <c r="P92" s="57" t="n">
        <f aca="false">SUM(M92:O92)</f>
        <v>0</v>
      </c>
      <c r="Q92" s="37"/>
      <c r="R92" s="37"/>
      <c r="S92" s="8"/>
    </row>
    <row r="93" s="10" customFormat="true" ht="12.8" hidden="false" customHeight="false" outlineLevel="0" collapsed="false">
      <c r="A93" s="91"/>
      <c r="B93" s="91"/>
      <c r="C93" s="60" t="s">
        <v>58</v>
      </c>
      <c r="D93" s="52" t="s">
        <v>45</v>
      </c>
      <c r="E93" s="52" t="n">
        <v>2.4</v>
      </c>
      <c r="F93" s="53"/>
      <c r="G93" s="54"/>
      <c r="H93" s="55"/>
      <c r="I93" s="55"/>
      <c r="J93" s="56"/>
      <c r="K93" s="57" t="n">
        <f aca="false">H93+I93+J93</f>
        <v>0</v>
      </c>
      <c r="L93" s="58" t="n">
        <f aca="false">ROUND(E93*F93,2)</f>
        <v>0</v>
      </c>
      <c r="M93" s="54" t="n">
        <f aca="false">ROUND(E93*H93,2)</f>
        <v>0</v>
      </c>
      <c r="N93" s="59" t="n">
        <f aca="false">ROUND(E93*I93,2)</f>
        <v>0</v>
      </c>
      <c r="O93" s="54" t="n">
        <f aca="false">ROUND(E93*J93,2)</f>
        <v>0</v>
      </c>
      <c r="P93" s="57" t="n">
        <f aca="false">SUM(M93:O93)</f>
        <v>0</v>
      </c>
      <c r="Q93" s="37"/>
      <c r="R93" s="37"/>
      <c r="S93" s="8"/>
    </row>
    <row r="94" s="10" customFormat="true" ht="12.8" hidden="false" customHeight="false" outlineLevel="0" collapsed="false">
      <c r="A94" s="91" t="n">
        <f aca="false">A92+1</f>
        <v>7</v>
      </c>
      <c r="B94" s="91" t="s">
        <v>41</v>
      </c>
      <c r="C94" s="50" t="s">
        <v>88</v>
      </c>
      <c r="D94" s="51" t="s">
        <v>43</v>
      </c>
      <c r="E94" s="52" t="n">
        <v>63.7</v>
      </c>
      <c r="F94" s="53"/>
      <c r="G94" s="54"/>
      <c r="H94" s="55"/>
      <c r="I94" s="55"/>
      <c r="J94" s="56"/>
      <c r="K94" s="57" t="n">
        <f aca="false">H94+I94+J94</f>
        <v>0</v>
      </c>
      <c r="L94" s="58" t="n">
        <f aca="false">ROUND(E94*F94,2)</f>
        <v>0</v>
      </c>
      <c r="M94" s="54" t="n">
        <f aca="false">ROUND(E94*H94,2)</f>
        <v>0</v>
      </c>
      <c r="N94" s="59" t="n">
        <f aca="false">ROUND(E94*I94,2)</f>
        <v>0</v>
      </c>
      <c r="O94" s="54" t="n">
        <f aca="false">ROUND(E94*J94,2)</f>
        <v>0</v>
      </c>
      <c r="P94" s="57" t="n">
        <f aca="false">SUM(M94:O94)</f>
        <v>0</v>
      </c>
      <c r="Q94" s="37"/>
      <c r="R94" s="37"/>
      <c r="S94" s="8"/>
    </row>
    <row r="95" s="10" customFormat="true" ht="11.45" hidden="false" customHeight="true" outlineLevel="0" collapsed="false">
      <c r="A95" s="91"/>
      <c r="B95" s="91"/>
      <c r="C95" s="62" t="s">
        <v>89</v>
      </c>
      <c r="D95" s="63" t="s">
        <v>78</v>
      </c>
      <c r="E95" s="64" t="n">
        <f aca="false">E94*0.25</f>
        <v>15.925</v>
      </c>
      <c r="F95" s="53"/>
      <c r="G95" s="54"/>
      <c r="H95" s="55"/>
      <c r="I95" s="55"/>
      <c r="J95" s="56"/>
      <c r="K95" s="57" t="n">
        <f aca="false">H95+I95+J95</f>
        <v>0</v>
      </c>
      <c r="L95" s="58" t="n">
        <f aca="false">ROUND(E95*F95,2)</f>
        <v>0</v>
      </c>
      <c r="M95" s="54" t="n">
        <f aca="false">ROUND(E95*H95,2)</f>
        <v>0</v>
      </c>
      <c r="N95" s="59" t="n">
        <f aca="false">ROUND(E95*I95,2)</f>
        <v>0</v>
      </c>
      <c r="O95" s="54" t="n">
        <f aca="false">ROUND(E95*J95,2)</f>
        <v>0</v>
      </c>
      <c r="P95" s="57" t="n">
        <f aca="false">SUM(M95:O95)</f>
        <v>0</v>
      </c>
      <c r="Q95" s="37"/>
      <c r="R95" s="37"/>
      <c r="S95" s="8"/>
    </row>
    <row r="96" s="10" customFormat="true" ht="30.65" hidden="false" customHeight="false" outlineLevel="0" collapsed="false">
      <c r="A96" s="91" t="n">
        <f aca="false">A94+1</f>
        <v>8</v>
      </c>
      <c r="B96" s="91" t="s">
        <v>41</v>
      </c>
      <c r="C96" s="92" t="s">
        <v>108</v>
      </c>
      <c r="D96" s="52" t="s">
        <v>43</v>
      </c>
      <c r="E96" s="52" t="n">
        <v>56.2</v>
      </c>
      <c r="F96" s="53"/>
      <c r="G96" s="54"/>
      <c r="H96" s="55"/>
      <c r="I96" s="55"/>
      <c r="J96" s="56"/>
      <c r="K96" s="57" t="n">
        <f aca="false">H96+I96+J96</f>
        <v>0</v>
      </c>
      <c r="L96" s="58" t="n">
        <f aca="false">ROUND(E96*F96,2)</f>
        <v>0</v>
      </c>
      <c r="M96" s="54" t="n">
        <f aca="false">ROUND(E96*H96,2)</f>
        <v>0</v>
      </c>
      <c r="N96" s="59" t="n">
        <f aca="false">ROUND(E96*I96,2)</f>
        <v>0</v>
      </c>
      <c r="O96" s="54" t="n">
        <f aca="false">ROUND(E96*J96,2)</f>
        <v>0</v>
      </c>
      <c r="P96" s="57" t="n">
        <f aca="false">SUM(M96:O96)</f>
        <v>0</v>
      </c>
      <c r="Q96" s="37"/>
      <c r="R96" s="37"/>
      <c r="S96" s="8"/>
    </row>
    <row r="97" s="10" customFormat="true" ht="12.8" hidden="false" customHeight="false" outlineLevel="0" collapsed="false">
      <c r="A97" s="91"/>
      <c r="B97" s="91"/>
      <c r="C97" s="60" t="s">
        <v>109</v>
      </c>
      <c r="D97" s="52" t="s">
        <v>43</v>
      </c>
      <c r="E97" s="52" t="n">
        <v>57.2</v>
      </c>
      <c r="F97" s="53"/>
      <c r="G97" s="54"/>
      <c r="H97" s="55"/>
      <c r="I97" s="55"/>
      <c r="J97" s="56"/>
      <c r="K97" s="57" t="n">
        <f aca="false">H97+I97+J97</f>
        <v>0</v>
      </c>
      <c r="L97" s="58" t="n">
        <f aca="false">ROUND(E97*F97,2)</f>
        <v>0</v>
      </c>
      <c r="M97" s="54" t="n">
        <f aca="false">ROUND(E97*H97,2)</f>
        <v>0</v>
      </c>
      <c r="N97" s="59" t="n">
        <f aca="false">ROUND(E97*I97,2)</f>
        <v>0</v>
      </c>
      <c r="O97" s="54" t="n">
        <f aca="false">ROUND(E97*J97,2)</f>
        <v>0</v>
      </c>
      <c r="P97" s="57" t="n">
        <f aca="false">SUM(M97:O97)</f>
        <v>0</v>
      </c>
      <c r="Q97" s="37"/>
      <c r="R97" s="37"/>
      <c r="S97" s="8"/>
    </row>
    <row r="98" s="10" customFormat="true" ht="12.8" hidden="false" customHeight="false" outlineLevel="0" collapsed="false">
      <c r="A98" s="91" t="n">
        <f aca="false">A96+1</f>
        <v>9</v>
      </c>
      <c r="B98" s="91" t="s">
        <v>41</v>
      </c>
      <c r="C98" s="61" t="s">
        <v>110</v>
      </c>
      <c r="D98" s="52" t="s">
        <v>43</v>
      </c>
      <c r="E98" s="52" t="n">
        <v>56.2</v>
      </c>
      <c r="F98" s="53"/>
      <c r="G98" s="54"/>
      <c r="H98" s="55"/>
      <c r="I98" s="55"/>
      <c r="J98" s="56"/>
      <c r="K98" s="57" t="n">
        <f aca="false">H98+I98+J98</f>
        <v>0</v>
      </c>
      <c r="L98" s="58" t="n">
        <f aca="false">ROUND(E98*F98,2)</f>
        <v>0</v>
      </c>
      <c r="M98" s="54" t="n">
        <f aca="false">ROUND(E98*H98,2)</f>
        <v>0</v>
      </c>
      <c r="N98" s="59" t="n">
        <f aca="false">ROUND(E98*I98,2)</f>
        <v>0</v>
      </c>
      <c r="O98" s="54" t="n">
        <f aca="false">ROUND(E98*J98,2)</f>
        <v>0</v>
      </c>
      <c r="P98" s="57" t="n">
        <f aca="false">SUM(M98:O98)</f>
        <v>0</v>
      </c>
      <c r="Q98" s="37"/>
      <c r="R98" s="37"/>
      <c r="S98" s="8"/>
    </row>
    <row r="99" s="10" customFormat="true" ht="12.8" hidden="false" customHeight="false" outlineLevel="0" collapsed="false">
      <c r="A99" s="91"/>
      <c r="B99" s="91"/>
      <c r="C99" s="60" t="s">
        <v>111</v>
      </c>
      <c r="D99" s="52" t="s">
        <v>43</v>
      </c>
      <c r="E99" s="52" t="n">
        <v>57.2</v>
      </c>
      <c r="F99" s="53"/>
      <c r="G99" s="54"/>
      <c r="H99" s="55"/>
      <c r="I99" s="55"/>
      <c r="J99" s="56"/>
      <c r="K99" s="57" t="n">
        <f aca="false">H99+I99+J99</f>
        <v>0</v>
      </c>
      <c r="L99" s="58" t="n">
        <f aca="false">ROUND(E99*F99,2)</f>
        <v>0</v>
      </c>
      <c r="M99" s="54" t="n">
        <f aca="false">ROUND(E99*H99,2)</f>
        <v>0</v>
      </c>
      <c r="N99" s="59" t="n">
        <f aca="false">ROUND(E99*I99,2)</f>
        <v>0</v>
      </c>
      <c r="O99" s="54" t="n">
        <f aca="false">ROUND(E99*J99,2)</f>
        <v>0</v>
      </c>
      <c r="P99" s="57" t="n">
        <f aca="false">SUM(M99:O99)</f>
        <v>0</v>
      </c>
      <c r="Q99" s="37"/>
      <c r="R99" s="37"/>
      <c r="S99" s="8"/>
    </row>
    <row r="100" s="10" customFormat="true" ht="12.75" hidden="false" customHeight="true" outlineLevel="0" collapsed="false">
      <c r="A100" s="91" t="n">
        <f aca="false">A94+1</f>
        <v>8</v>
      </c>
      <c r="B100" s="91" t="s">
        <v>41</v>
      </c>
      <c r="C100" s="50" t="s">
        <v>90</v>
      </c>
      <c r="D100" s="51" t="s">
        <v>43</v>
      </c>
      <c r="E100" s="52" t="n">
        <v>57</v>
      </c>
      <c r="F100" s="53"/>
      <c r="G100" s="54"/>
      <c r="H100" s="55"/>
      <c r="I100" s="55"/>
      <c r="J100" s="56"/>
      <c r="K100" s="57" t="n">
        <f aca="false">H100+I100+J100</f>
        <v>0</v>
      </c>
      <c r="L100" s="58" t="n">
        <f aca="false">ROUND(E100*F100,2)</f>
        <v>0</v>
      </c>
      <c r="M100" s="54" t="n">
        <f aca="false">ROUND(E100*H100,2)</f>
        <v>0</v>
      </c>
      <c r="N100" s="59" t="n">
        <f aca="false">ROUND(E100*I100,2)</f>
        <v>0</v>
      </c>
      <c r="O100" s="54" t="n">
        <f aca="false">ROUND(E100*J100,2)</f>
        <v>0</v>
      </c>
      <c r="P100" s="57" t="n">
        <f aca="false">SUM(M100:O100)</f>
        <v>0</v>
      </c>
      <c r="Q100" s="37"/>
      <c r="R100" s="37"/>
      <c r="S100" s="8"/>
    </row>
    <row r="101" s="10" customFormat="true" ht="11.45" hidden="false" customHeight="true" outlineLevel="0" collapsed="false">
      <c r="A101" s="91"/>
      <c r="B101" s="91"/>
      <c r="C101" s="62" t="s">
        <v>91</v>
      </c>
      <c r="D101" s="51" t="s">
        <v>43</v>
      </c>
      <c r="E101" s="64" t="n">
        <f aca="false">E100*1.05</f>
        <v>59.85</v>
      </c>
      <c r="F101" s="53"/>
      <c r="G101" s="54"/>
      <c r="H101" s="55"/>
      <c r="I101" s="55"/>
      <c r="J101" s="56"/>
      <c r="K101" s="57" t="n">
        <f aca="false">H101+I101+J101</f>
        <v>0</v>
      </c>
      <c r="L101" s="58" t="n">
        <f aca="false">ROUND(E101*F101,2)</f>
        <v>0</v>
      </c>
      <c r="M101" s="54" t="n">
        <f aca="false">ROUND(E101*H101,2)</f>
        <v>0</v>
      </c>
      <c r="N101" s="59" t="n">
        <f aca="false">ROUND(E101*I101,2)</f>
        <v>0</v>
      </c>
      <c r="O101" s="54" t="n">
        <f aca="false">ROUND(E101*J101,2)</f>
        <v>0</v>
      </c>
      <c r="P101" s="57" t="n">
        <f aca="false">SUM(M101:O101)</f>
        <v>0</v>
      </c>
      <c r="Q101" s="37"/>
      <c r="R101" s="37"/>
      <c r="S101" s="8"/>
    </row>
    <row r="102" s="10" customFormat="true" ht="11.45" hidden="false" customHeight="true" outlineLevel="0" collapsed="false">
      <c r="A102" s="91"/>
      <c r="B102" s="91"/>
      <c r="C102" s="62" t="s">
        <v>92</v>
      </c>
      <c r="D102" s="63" t="s">
        <v>78</v>
      </c>
      <c r="E102" s="64" t="n">
        <f aca="false">E100*0.25</f>
        <v>14.25</v>
      </c>
      <c r="F102" s="53"/>
      <c r="G102" s="54"/>
      <c r="H102" s="55"/>
      <c r="I102" s="55"/>
      <c r="J102" s="56"/>
      <c r="K102" s="57" t="n">
        <f aca="false">H102+I102+J102</f>
        <v>0</v>
      </c>
      <c r="L102" s="58" t="n">
        <f aca="false">ROUND(E102*F102,2)</f>
        <v>0</v>
      </c>
      <c r="M102" s="54" t="n">
        <f aca="false">ROUND(E102*H102,2)</f>
        <v>0</v>
      </c>
      <c r="N102" s="59" t="n">
        <f aca="false">ROUND(E102*I102,2)</f>
        <v>0</v>
      </c>
      <c r="O102" s="54" t="n">
        <f aca="false">ROUND(E102*J102,2)</f>
        <v>0</v>
      </c>
      <c r="P102" s="57" t="n">
        <f aca="false">SUM(M102:O102)</f>
        <v>0</v>
      </c>
      <c r="Q102" s="37"/>
      <c r="R102" s="37"/>
      <c r="S102" s="8"/>
    </row>
    <row r="103" s="10" customFormat="true" ht="12.8" hidden="false" customHeight="false" outlineLevel="0" collapsed="false">
      <c r="A103" s="91" t="n">
        <f aca="false">A100+1</f>
        <v>9</v>
      </c>
      <c r="B103" s="93" t="s">
        <v>41</v>
      </c>
      <c r="C103" s="76" t="s">
        <v>112</v>
      </c>
      <c r="D103" s="70" t="s">
        <v>83</v>
      </c>
      <c r="E103" s="75" t="n">
        <v>1</v>
      </c>
      <c r="F103" s="73"/>
      <c r="G103" s="65"/>
      <c r="H103" s="55"/>
      <c r="I103" s="55"/>
      <c r="J103" s="56"/>
      <c r="K103" s="57" t="n">
        <f aca="false">H103+I103+J103</f>
        <v>0</v>
      </c>
      <c r="L103" s="58" t="n">
        <f aca="false">ROUND(E103*F103,2)</f>
        <v>0</v>
      </c>
      <c r="M103" s="54" t="n">
        <f aca="false">ROUND(E103*H103,2)</f>
        <v>0</v>
      </c>
      <c r="N103" s="59" t="n">
        <f aca="false">ROUND(E103*I103,2)</f>
        <v>0</v>
      </c>
      <c r="O103" s="54" t="n">
        <f aca="false">ROUND(E103*J103,2)</f>
        <v>0</v>
      </c>
      <c r="P103" s="57" t="n">
        <f aca="false">SUM(M103:O103)</f>
        <v>0</v>
      </c>
      <c r="Q103" s="37"/>
      <c r="R103" s="37"/>
      <c r="S103" s="8"/>
    </row>
    <row r="104" s="10" customFormat="true" ht="12.8" hidden="false" customHeight="false" outlineLevel="0" collapsed="false">
      <c r="A104" s="93"/>
      <c r="B104" s="93"/>
      <c r="C104" s="72" t="s">
        <v>113</v>
      </c>
      <c r="D104" s="70" t="s">
        <v>83</v>
      </c>
      <c r="E104" s="75" t="n">
        <v>1</v>
      </c>
      <c r="F104" s="73"/>
      <c r="G104" s="59"/>
      <c r="H104" s="55"/>
      <c r="I104" s="55"/>
      <c r="J104" s="56"/>
      <c r="K104" s="57" t="n">
        <f aca="false">H104+I104+J104</f>
        <v>0</v>
      </c>
      <c r="L104" s="58" t="n">
        <f aca="false">ROUND(E104*F104,2)</f>
        <v>0</v>
      </c>
      <c r="M104" s="54" t="n">
        <f aca="false">ROUND(E104*H104,2)</f>
        <v>0</v>
      </c>
      <c r="N104" s="59" t="n">
        <f aca="false">ROUND(E104*I104,2)</f>
        <v>0</v>
      </c>
      <c r="O104" s="54" t="n">
        <f aca="false">ROUND(E104*J104,2)</f>
        <v>0</v>
      </c>
      <c r="P104" s="57" t="n">
        <f aca="false">SUM(M104:O104)</f>
        <v>0</v>
      </c>
      <c r="Q104" s="37"/>
      <c r="R104" s="37"/>
      <c r="S104" s="8"/>
    </row>
    <row r="105" s="10" customFormat="true" ht="12.8" hidden="false" customHeight="false" outlineLevel="0" collapsed="false">
      <c r="A105" s="93"/>
      <c r="B105" s="93"/>
      <c r="C105" s="72" t="s">
        <v>104</v>
      </c>
      <c r="D105" s="70" t="s">
        <v>83</v>
      </c>
      <c r="E105" s="75" t="n">
        <v>1</v>
      </c>
      <c r="F105" s="73"/>
      <c r="G105" s="59"/>
      <c r="H105" s="55"/>
      <c r="I105" s="55"/>
      <c r="J105" s="56"/>
      <c r="K105" s="57" t="n">
        <f aca="false">H105+I105+J105</f>
        <v>0</v>
      </c>
      <c r="L105" s="58" t="n">
        <f aca="false">ROUND(E105*F105,2)</f>
        <v>0</v>
      </c>
      <c r="M105" s="54" t="n">
        <f aca="false">ROUND(E105*H105,2)</f>
        <v>0</v>
      </c>
      <c r="N105" s="59" t="n">
        <f aca="false">ROUND(E105*I105,2)</f>
        <v>0</v>
      </c>
      <c r="O105" s="54" t="n">
        <f aca="false">ROUND(E105*J105,2)</f>
        <v>0</v>
      </c>
      <c r="P105" s="57" t="n">
        <f aca="false">SUM(M105:O105)</f>
        <v>0</v>
      </c>
      <c r="Q105" s="37"/>
      <c r="R105" s="37"/>
      <c r="S105" s="8"/>
    </row>
    <row r="106" s="10" customFormat="true" ht="12.75" hidden="false" customHeight="true" outlineLevel="0" collapsed="false">
      <c r="A106" s="91" t="n">
        <f aca="false">A103+1</f>
        <v>10</v>
      </c>
      <c r="B106" s="91" t="s">
        <v>41</v>
      </c>
      <c r="C106" s="50" t="s">
        <v>93</v>
      </c>
      <c r="D106" s="51" t="s">
        <v>50</v>
      </c>
      <c r="E106" s="52" t="n">
        <v>22</v>
      </c>
      <c r="F106" s="53"/>
      <c r="G106" s="54"/>
      <c r="H106" s="55"/>
      <c r="I106" s="55"/>
      <c r="J106" s="56"/>
      <c r="K106" s="57" t="n">
        <f aca="false">H106+I106+J106</f>
        <v>0</v>
      </c>
      <c r="L106" s="58" t="n">
        <f aca="false">ROUND(E106*F106,2)</f>
        <v>0</v>
      </c>
      <c r="M106" s="54" t="n">
        <f aca="false">ROUND(E106*H106,2)</f>
        <v>0</v>
      </c>
      <c r="N106" s="59" t="n">
        <f aca="false">ROUND(E106*I106,2)</f>
        <v>0</v>
      </c>
      <c r="O106" s="54" t="n">
        <f aca="false">ROUND(E106*J106,2)</f>
        <v>0</v>
      </c>
      <c r="P106" s="57" t="n">
        <f aca="false">SUM(M106:O106)</f>
        <v>0</v>
      </c>
      <c r="Q106" s="37"/>
      <c r="R106" s="37"/>
      <c r="S106" s="8"/>
    </row>
    <row r="107" s="10" customFormat="true" ht="12.8" hidden="false" customHeight="false" outlineLevel="0" collapsed="false">
      <c r="A107" s="91"/>
      <c r="B107" s="91"/>
      <c r="C107" s="60" t="s">
        <v>114</v>
      </c>
      <c r="D107" s="52" t="s">
        <v>48</v>
      </c>
      <c r="E107" s="52" t="n">
        <v>12.5</v>
      </c>
      <c r="F107" s="53"/>
      <c r="G107" s="54"/>
      <c r="H107" s="55"/>
      <c r="I107" s="55"/>
      <c r="J107" s="56"/>
      <c r="K107" s="57" t="n">
        <f aca="false">H107+I107+J107</f>
        <v>0</v>
      </c>
      <c r="L107" s="58" t="n">
        <f aca="false">ROUND(E107*F107,2)</f>
        <v>0</v>
      </c>
      <c r="M107" s="54" t="n">
        <f aca="false">ROUND(E107*H107,2)</f>
        <v>0</v>
      </c>
      <c r="N107" s="59" t="n">
        <f aca="false">ROUND(E107*I107,2)</f>
        <v>0</v>
      </c>
      <c r="O107" s="54" t="n">
        <f aca="false">ROUND(E107*J107,2)</f>
        <v>0</v>
      </c>
      <c r="P107" s="57" t="n">
        <f aca="false">SUM(M107:O107)</f>
        <v>0</v>
      </c>
      <c r="Q107" s="8"/>
      <c r="R107" s="37"/>
      <c r="S107" s="8"/>
    </row>
    <row r="108" s="10" customFormat="true" ht="11.45" hidden="false" customHeight="true" outlineLevel="0" collapsed="false">
      <c r="A108" s="91"/>
      <c r="B108" s="91"/>
      <c r="C108" s="62" t="s">
        <v>94</v>
      </c>
      <c r="D108" s="63" t="s">
        <v>50</v>
      </c>
      <c r="E108" s="64" t="n">
        <f aca="false">E106*1.05</f>
        <v>23.1</v>
      </c>
      <c r="F108" s="53"/>
      <c r="G108" s="54"/>
      <c r="H108" s="55"/>
      <c r="I108" s="55"/>
      <c r="J108" s="56"/>
      <c r="K108" s="57" t="n">
        <f aca="false">H108+I108+J108</f>
        <v>0</v>
      </c>
      <c r="L108" s="58" t="n">
        <f aca="false">ROUND(E108*F108,2)</f>
        <v>0</v>
      </c>
      <c r="M108" s="54" t="n">
        <f aca="false">ROUND(E108*H108,2)</f>
        <v>0</v>
      </c>
      <c r="N108" s="59" t="n">
        <f aca="false">ROUND(E108*I108,2)</f>
        <v>0</v>
      </c>
      <c r="O108" s="54" t="n">
        <f aca="false">ROUND(E108*J108,2)</f>
        <v>0</v>
      </c>
      <c r="P108" s="57" t="n">
        <f aca="false">SUM(M108:O108)</f>
        <v>0</v>
      </c>
      <c r="Q108" s="37"/>
      <c r="R108" s="37"/>
      <c r="S108" s="8"/>
    </row>
    <row r="109" s="10" customFormat="true" ht="12.75" hidden="false" customHeight="true" outlineLevel="0" collapsed="false">
      <c r="A109" s="91" t="n">
        <f aca="false">A106+1</f>
        <v>11</v>
      </c>
      <c r="B109" s="91" t="s">
        <v>41</v>
      </c>
      <c r="C109" s="50" t="s">
        <v>95</v>
      </c>
      <c r="D109" s="51" t="s">
        <v>50</v>
      </c>
      <c r="E109" s="52" t="n">
        <v>28</v>
      </c>
      <c r="F109" s="53"/>
      <c r="G109" s="54"/>
      <c r="H109" s="55"/>
      <c r="I109" s="55"/>
      <c r="J109" s="56"/>
      <c r="K109" s="57" t="n">
        <f aca="false">H109+I109+J109</f>
        <v>0</v>
      </c>
      <c r="L109" s="58" t="n">
        <f aca="false">ROUND(E109*F109,2)</f>
        <v>0</v>
      </c>
      <c r="M109" s="54" t="n">
        <f aca="false">ROUND(E109*H109,2)</f>
        <v>0</v>
      </c>
      <c r="N109" s="59" t="n">
        <f aca="false">ROUND(E109*I109,2)</f>
        <v>0</v>
      </c>
      <c r="O109" s="54" t="n">
        <f aca="false">ROUND(E109*J109,2)</f>
        <v>0</v>
      </c>
      <c r="P109" s="57" t="n">
        <f aca="false">SUM(M109:O109)</f>
        <v>0</v>
      </c>
      <c r="Q109" s="37"/>
      <c r="R109" s="37"/>
      <c r="S109" s="8"/>
    </row>
    <row r="110" s="10" customFormat="true" ht="11.45" hidden="false" customHeight="true" outlineLevel="0" collapsed="false">
      <c r="A110" s="91"/>
      <c r="B110" s="91"/>
      <c r="C110" s="62" t="s">
        <v>96</v>
      </c>
      <c r="D110" s="63" t="s">
        <v>50</v>
      </c>
      <c r="E110" s="64" t="n">
        <f aca="false">E109*1.05</f>
        <v>29.4</v>
      </c>
      <c r="F110" s="53"/>
      <c r="G110" s="54"/>
      <c r="H110" s="55"/>
      <c r="I110" s="55"/>
      <c r="J110" s="56"/>
      <c r="K110" s="57" t="n">
        <f aca="false">H110+I110+J110</f>
        <v>0</v>
      </c>
      <c r="L110" s="58" t="n">
        <f aca="false">ROUND(E110*F110,2)</f>
        <v>0</v>
      </c>
      <c r="M110" s="54" t="n">
        <f aca="false">ROUND(E110*H110,2)</f>
        <v>0</v>
      </c>
      <c r="N110" s="59" t="n">
        <f aca="false">ROUND(E110*I110,2)</f>
        <v>0</v>
      </c>
      <c r="O110" s="54" t="n">
        <f aca="false">ROUND(E110*J110,2)</f>
        <v>0</v>
      </c>
      <c r="P110" s="57" t="n">
        <f aca="false">SUM(M110:O110)</f>
        <v>0</v>
      </c>
      <c r="Q110" s="37"/>
      <c r="R110" s="37"/>
      <c r="S110" s="8"/>
    </row>
    <row r="111" s="10" customFormat="true" ht="11.45" hidden="false" customHeight="true" outlineLevel="0" collapsed="false">
      <c r="A111" s="91"/>
      <c r="B111" s="91"/>
      <c r="C111" s="62" t="s">
        <v>74</v>
      </c>
      <c r="D111" s="63" t="s">
        <v>53</v>
      </c>
      <c r="E111" s="64" t="n">
        <f aca="false">E109/0.5</f>
        <v>56</v>
      </c>
      <c r="F111" s="53"/>
      <c r="G111" s="54"/>
      <c r="H111" s="55"/>
      <c r="I111" s="55"/>
      <c r="J111" s="56"/>
      <c r="K111" s="57" t="n">
        <f aca="false">H111+I111+J111</f>
        <v>0</v>
      </c>
      <c r="L111" s="58" t="n">
        <f aca="false">ROUND(E111*F111,2)</f>
        <v>0</v>
      </c>
      <c r="M111" s="54" t="n">
        <f aca="false">ROUND(E111*H111,2)</f>
        <v>0</v>
      </c>
      <c r="N111" s="59" t="n">
        <f aca="false">ROUND(E111*I111,2)</f>
        <v>0</v>
      </c>
      <c r="O111" s="54" t="n">
        <f aca="false">ROUND(E111*J111,2)</f>
        <v>0</v>
      </c>
      <c r="P111" s="57" t="n">
        <f aca="false">SUM(M111:O111)</f>
        <v>0</v>
      </c>
      <c r="Q111" s="37"/>
      <c r="R111" s="37"/>
      <c r="S111" s="8"/>
    </row>
    <row r="112" s="10" customFormat="true" ht="11.45" hidden="false" customHeight="true" outlineLevel="0" collapsed="false">
      <c r="A112" s="91"/>
      <c r="B112" s="91"/>
      <c r="C112" s="62" t="s">
        <v>89</v>
      </c>
      <c r="D112" s="63" t="s">
        <v>78</v>
      </c>
      <c r="E112" s="64" t="n">
        <f aca="false">E110*0.25</f>
        <v>7.35</v>
      </c>
      <c r="F112" s="53"/>
      <c r="G112" s="54"/>
      <c r="H112" s="55"/>
      <c r="I112" s="55"/>
      <c r="J112" s="56"/>
      <c r="K112" s="57" t="n">
        <f aca="false">H112+I112+J112</f>
        <v>0</v>
      </c>
      <c r="L112" s="58" t="n">
        <f aca="false">ROUND(E112*F112,2)</f>
        <v>0</v>
      </c>
      <c r="M112" s="54" t="n">
        <f aca="false">ROUND(E112*H112,2)</f>
        <v>0</v>
      </c>
      <c r="N112" s="59" t="n">
        <f aca="false">ROUND(E112*I112,2)</f>
        <v>0</v>
      </c>
      <c r="O112" s="54" t="n">
        <f aca="false">ROUND(E112*J112,2)</f>
        <v>0</v>
      </c>
      <c r="P112" s="57" t="n">
        <f aca="false">SUM(M112:O112)</f>
        <v>0</v>
      </c>
      <c r="Q112" s="37"/>
      <c r="R112" s="37"/>
      <c r="S112" s="8"/>
    </row>
    <row r="113" s="10" customFormat="true" ht="12.75" hidden="false" customHeight="true" outlineLevel="0" collapsed="false">
      <c r="A113" s="91" t="n">
        <f aca="false">A109+1</f>
        <v>12</v>
      </c>
      <c r="B113" s="91" t="s">
        <v>41</v>
      </c>
      <c r="C113" s="50" t="s">
        <v>97</v>
      </c>
      <c r="D113" s="51" t="s">
        <v>53</v>
      </c>
      <c r="E113" s="52" t="n">
        <v>2</v>
      </c>
      <c r="F113" s="53"/>
      <c r="G113" s="54"/>
      <c r="H113" s="55"/>
      <c r="I113" s="55"/>
      <c r="J113" s="56"/>
      <c r="K113" s="57" t="n">
        <f aca="false">H113+I113+J113</f>
        <v>0</v>
      </c>
      <c r="L113" s="58" t="n">
        <f aca="false">ROUND(E113*F113,2)</f>
        <v>0</v>
      </c>
      <c r="M113" s="54" t="n">
        <f aca="false">ROUND(E113*H113,2)</f>
        <v>0</v>
      </c>
      <c r="N113" s="59" t="n">
        <f aca="false">ROUND(E113*I113,2)</f>
        <v>0</v>
      </c>
      <c r="O113" s="54" t="n">
        <f aca="false">ROUND(E113*J113,2)</f>
        <v>0</v>
      </c>
      <c r="P113" s="57" t="n">
        <f aca="false">SUM(M113:O113)</f>
        <v>0</v>
      </c>
      <c r="Q113" s="37"/>
      <c r="R113" s="37"/>
      <c r="S113" s="8"/>
    </row>
    <row r="114" s="10" customFormat="true" ht="11.45" hidden="false" customHeight="true" outlineLevel="0" collapsed="false">
      <c r="A114" s="91"/>
      <c r="B114" s="91"/>
      <c r="C114" s="62" t="s">
        <v>98</v>
      </c>
      <c r="D114" s="51" t="s">
        <v>53</v>
      </c>
      <c r="E114" s="64" t="n">
        <v>2</v>
      </c>
      <c r="F114" s="53"/>
      <c r="G114" s="54"/>
      <c r="H114" s="55"/>
      <c r="I114" s="55"/>
      <c r="J114" s="56"/>
      <c r="K114" s="57" t="n">
        <f aca="false">H114+I114+J114</f>
        <v>0</v>
      </c>
      <c r="L114" s="58" t="n">
        <f aca="false">ROUND(E114*F114,2)</f>
        <v>0</v>
      </c>
      <c r="M114" s="54" t="n">
        <f aca="false">ROUND(E114*H114,2)</f>
        <v>0</v>
      </c>
      <c r="N114" s="59" t="n">
        <f aca="false">ROUND(E114*I114,2)</f>
        <v>0</v>
      </c>
      <c r="O114" s="54" t="n">
        <f aca="false">ROUND(E114*J114,2)</f>
        <v>0</v>
      </c>
      <c r="P114" s="57" t="n">
        <f aca="false">SUM(M114:O114)</f>
        <v>0</v>
      </c>
      <c r="Q114" s="37"/>
      <c r="R114" s="37"/>
      <c r="S114" s="8"/>
    </row>
    <row r="115" s="10" customFormat="true" ht="37.5" hidden="false" customHeight="true" outlineLevel="0" collapsed="false">
      <c r="A115" s="91" t="n">
        <f aca="false">A113+1</f>
        <v>13</v>
      </c>
      <c r="B115" s="91" t="s">
        <v>41</v>
      </c>
      <c r="C115" s="69" t="s">
        <v>99</v>
      </c>
      <c r="D115" s="51" t="s">
        <v>83</v>
      </c>
      <c r="E115" s="52" t="n">
        <v>3</v>
      </c>
      <c r="F115" s="53"/>
      <c r="G115" s="54"/>
      <c r="H115" s="55"/>
      <c r="I115" s="55"/>
      <c r="J115" s="56"/>
      <c r="K115" s="57" t="n">
        <f aca="false">H115+I115+J115</f>
        <v>0</v>
      </c>
      <c r="L115" s="58" t="n">
        <f aca="false">ROUND(E115*F115,2)</f>
        <v>0</v>
      </c>
      <c r="M115" s="54" t="n">
        <f aca="false">ROUND(E115*H115,2)</f>
        <v>0</v>
      </c>
      <c r="N115" s="59" t="n">
        <f aca="false">ROUND(E115*I115,2)</f>
        <v>0</v>
      </c>
      <c r="O115" s="54" t="n">
        <f aca="false">ROUND(E115*J115,2)</f>
        <v>0</v>
      </c>
      <c r="P115" s="57" t="n">
        <f aca="false">SUM(M115:O115)</f>
        <v>0</v>
      </c>
      <c r="Q115" s="37"/>
      <c r="R115" s="37"/>
      <c r="S115" s="8"/>
    </row>
    <row r="116" s="10" customFormat="true" ht="12.8" hidden="false" customHeight="false" outlineLevel="0" collapsed="false">
      <c r="A116" s="93"/>
      <c r="B116" s="93"/>
      <c r="C116" s="72" t="s">
        <v>115</v>
      </c>
      <c r="D116" s="70" t="s">
        <v>53</v>
      </c>
      <c r="E116" s="75" t="n">
        <v>3</v>
      </c>
      <c r="F116" s="73"/>
      <c r="G116" s="74"/>
      <c r="H116" s="55"/>
      <c r="I116" s="55"/>
      <c r="J116" s="56"/>
      <c r="K116" s="57" t="n">
        <f aca="false">H116+I116+J116</f>
        <v>0</v>
      </c>
      <c r="L116" s="58" t="n">
        <f aca="false">ROUND(E116*F116,2)</f>
        <v>0</v>
      </c>
      <c r="M116" s="54" t="n">
        <f aca="false">ROUND(E116*H116,2)</f>
        <v>0</v>
      </c>
      <c r="N116" s="59" t="n">
        <f aca="false">ROUND(E116*I116,2)</f>
        <v>0</v>
      </c>
      <c r="O116" s="54" t="n">
        <f aca="false">ROUND(E116*J116,2)</f>
        <v>0</v>
      </c>
      <c r="P116" s="57" t="n">
        <f aca="false">SUM(M116:O116)</f>
        <v>0</v>
      </c>
      <c r="Q116" s="37"/>
      <c r="R116" s="37"/>
      <c r="S116" s="8"/>
    </row>
    <row r="117" s="10" customFormat="true" ht="12.8" hidden="false" customHeight="false" outlineLevel="0" collapsed="false">
      <c r="A117" s="93"/>
      <c r="B117" s="93"/>
      <c r="C117" s="72" t="s">
        <v>101</v>
      </c>
      <c r="D117" s="70" t="s">
        <v>83</v>
      </c>
      <c r="E117" s="75" t="n">
        <v>3</v>
      </c>
      <c r="F117" s="73"/>
      <c r="G117" s="59"/>
      <c r="H117" s="55"/>
      <c r="I117" s="55"/>
      <c r="J117" s="56"/>
      <c r="K117" s="57" t="n">
        <f aca="false">H117+I117+J117</f>
        <v>0</v>
      </c>
      <c r="L117" s="58" t="n">
        <f aca="false">ROUND(E117*F117,2)</f>
        <v>0</v>
      </c>
      <c r="M117" s="54" t="n">
        <f aca="false">ROUND(E117*H117,2)</f>
        <v>0</v>
      </c>
      <c r="N117" s="59" t="n">
        <f aca="false">ROUND(E117*I117,2)</f>
        <v>0</v>
      </c>
      <c r="O117" s="54" t="n">
        <f aca="false">ROUND(E117*J117,2)</f>
        <v>0</v>
      </c>
      <c r="P117" s="57" t="n">
        <f aca="false">SUM(M117:O117)</f>
        <v>0</v>
      </c>
      <c r="Q117" s="37"/>
      <c r="R117" s="37"/>
      <c r="S117" s="8"/>
    </row>
    <row r="118" s="10" customFormat="true" ht="12.8" hidden="false" customHeight="false" outlineLevel="0" collapsed="false">
      <c r="A118" s="93"/>
      <c r="B118" s="93"/>
      <c r="C118" s="72" t="s">
        <v>102</v>
      </c>
      <c r="D118" s="70" t="s">
        <v>53</v>
      </c>
      <c r="E118" s="75" t="n">
        <v>1.5</v>
      </c>
      <c r="F118" s="73"/>
      <c r="G118" s="65"/>
      <c r="H118" s="55"/>
      <c r="I118" s="55"/>
      <c r="J118" s="56"/>
      <c r="K118" s="57" t="n">
        <f aca="false">H118+I118+J118</f>
        <v>0</v>
      </c>
      <c r="L118" s="58" t="n">
        <f aca="false">ROUND(E118*F118,2)</f>
        <v>0</v>
      </c>
      <c r="M118" s="54" t="n">
        <f aca="false">ROUND(E118*H118,2)</f>
        <v>0</v>
      </c>
      <c r="N118" s="59" t="n">
        <f aca="false">ROUND(E118*I118,2)</f>
        <v>0</v>
      </c>
      <c r="O118" s="54" t="n">
        <f aca="false">ROUND(E118*J118,2)</f>
        <v>0</v>
      </c>
      <c r="P118" s="57" t="n">
        <f aca="false">SUM(M118:O118)</f>
        <v>0</v>
      </c>
      <c r="Q118" s="37"/>
      <c r="R118" s="37"/>
      <c r="S118" s="8"/>
    </row>
    <row r="119" s="10" customFormat="true" ht="12.8" hidden="false" customHeight="false" outlineLevel="0" collapsed="false">
      <c r="A119" s="93" t="n">
        <v>14</v>
      </c>
      <c r="B119" s="94" t="s">
        <v>41</v>
      </c>
      <c r="C119" s="76" t="s">
        <v>103</v>
      </c>
      <c r="D119" s="70" t="s">
        <v>83</v>
      </c>
      <c r="E119" s="75" t="n">
        <v>3</v>
      </c>
      <c r="F119" s="73"/>
      <c r="G119" s="65"/>
      <c r="H119" s="55"/>
      <c r="I119" s="55"/>
      <c r="J119" s="56"/>
      <c r="K119" s="57" t="n">
        <f aca="false">H119+I119+J119</f>
        <v>0</v>
      </c>
      <c r="L119" s="58" t="n">
        <f aca="false">ROUND(E119*F119,2)</f>
        <v>0</v>
      </c>
      <c r="M119" s="54" t="n">
        <f aca="false">ROUND(E119*H119,2)</f>
        <v>0</v>
      </c>
      <c r="N119" s="59" t="n">
        <f aca="false">ROUND(E119*I119,2)</f>
        <v>0</v>
      </c>
      <c r="O119" s="54" t="n">
        <f aca="false">ROUND(E119*J119,2)</f>
        <v>0</v>
      </c>
      <c r="P119" s="57" t="n">
        <f aca="false">SUM(M119:O119)</f>
        <v>0</v>
      </c>
      <c r="Q119" s="37"/>
      <c r="R119" s="37"/>
      <c r="S119" s="8"/>
    </row>
    <row r="120" s="10" customFormat="true" ht="12.8" hidden="false" customHeight="false" outlineLevel="0" collapsed="false">
      <c r="A120" s="94"/>
      <c r="B120" s="95"/>
      <c r="C120" s="78" t="s">
        <v>104</v>
      </c>
      <c r="D120" s="79" t="s">
        <v>83</v>
      </c>
      <c r="E120" s="80" t="n">
        <v>3</v>
      </c>
      <c r="F120" s="81"/>
      <c r="G120" s="82"/>
      <c r="H120" s="55"/>
      <c r="I120" s="55"/>
      <c r="J120" s="56"/>
      <c r="K120" s="57" t="n">
        <f aca="false">H120+I120+J120</f>
        <v>0</v>
      </c>
      <c r="L120" s="58" t="n">
        <f aca="false">ROUND(E120*F120,2)</f>
        <v>0</v>
      </c>
      <c r="M120" s="54" t="n">
        <f aca="false">ROUND(E120*H120,2)</f>
        <v>0</v>
      </c>
      <c r="N120" s="59" t="n">
        <f aca="false">ROUND(E120*I120,2)</f>
        <v>0</v>
      </c>
      <c r="O120" s="54" t="n">
        <f aca="false">ROUND(E120*J120,2)</f>
        <v>0</v>
      </c>
      <c r="P120" s="57" t="n">
        <f aca="false">SUM(M120:O120)</f>
        <v>0</v>
      </c>
      <c r="Q120" s="37"/>
      <c r="R120" s="37"/>
      <c r="S120" s="8"/>
    </row>
    <row r="121" s="10" customFormat="true" ht="12.8" hidden="false" customHeight="fals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7" t="s">
        <v>105</v>
      </c>
      <c r="L121" s="97" t="n">
        <f aca="false">SUM(L82:L120)</f>
        <v>0</v>
      </c>
      <c r="M121" s="97" t="n">
        <f aca="false">SUM(M82:M120)</f>
        <v>0</v>
      </c>
      <c r="N121" s="97" t="n">
        <f aca="false">SUM(N82:N120)</f>
        <v>0</v>
      </c>
      <c r="O121" s="97" t="n">
        <f aca="false">SUM(O82:O120)</f>
        <v>0</v>
      </c>
      <c r="P121" s="97" t="n">
        <f aca="false">SUM(P82:P120)</f>
        <v>0</v>
      </c>
      <c r="Q121" s="37"/>
      <c r="R121" s="85"/>
      <c r="S121" s="8"/>
    </row>
    <row r="122" s="10" customFormat="true" ht="12.8" hidden="false" customHeight="false" outlineLevel="0" collapsed="false">
      <c r="A122" s="41"/>
      <c r="B122" s="98" t="n">
        <v>3</v>
      </c>
      <c r="C122" s="99" t="s">
        <v>116</v>
      </c>
      <c r="D122" s="100"/>
      <c r="E122" s="101"/>
      <c r="F122" s="102"/>
      <c r="G122" s="103"/>
      <c r="H122" s="104"/>
      <c r="I122" s="104"/>
      <c r="J122" s="105"/>
      <c r="K122" s="106"/>
      <c r="L122" s="107"/>
      <c r="M122" s="103"/>
      <c r="N122" s="103"/>
      <c r="O122" s="103"/>
      <c r="P122" s="106"/>
      <c r="Q122" s="37"/>
      <c r="R122" s="37"/>
      <c r="S122" s="8"/>
    </row>
    <row r="123" s="10" customFormat="true" ht="12.8" hidden="false" customHeight="false" outlineLevel="0" collapsed="false">
      <c r="A123" s="91" t="n">
        <v>1</v>
      </c>
      <c r="B123" s="91" t="s">
        <v>41</v>
      </c>
      <c r="C123" s="50" t="s">
        <v>117</v>
      </c>
      <c r="D123" s="51" t="s">
        <v>83</v>
      </c>
      <c r="E123" s="52" t="n">
        <v>1</v>
      </c>
      <c r="F123" s="53"/>
      <c r="G123" s="54"/>
      <c r="H123" s="55"/>
      <c r="I123" s="55"/>
      <c r="J123" s="56"/>
      <c r="K123" s="57" t="n">
        <f aca="false">H123+I123+J123</f>
        <v>0</v>
      </c>
      <c r="L123" s="108" t="n">
        <f aca="false">ROUND(E123*F123,2)</f>
        <v>0</v>
      </c>
      <c r="M123" s="54" t="n">
        <f aca="false">ROUND(E123*H123,2)</f>
        <v>0</v>
      </c>
      <c r="N123" s="54" t="n">
        <f aca="false">ROUND(E123*I123,2)</f>
        <v>0</v>
      </c>
      <c r="O123" s="54" t="n">
        <f aca="false">ROUND(E123*J123,2)</f>
        <v>0</v>
      </c>
      <c r="P123" s="57" t="n">
        <f aca="false">SUM(M123:O123)</f>
        <v>0</v>
      </c>
      <c r="Q123" s="37"/>
      <c r="R123" s="37"/>
      <c r="S123" s="8"/>
    </row>
    <row r="124" s="10" customFormat="true" ht="12.8" hidden="false" customHeight="false" outlineLevel="0" collapsed="false">
      <c r="A124" s="93"/>
      <c r="B124" s="93"/>
      <c r="C124" s="72" t="s">
        <v>118</v>
      </c>
      <c r="D124" s="70" t="s">
        <v>53</v>
      </c>
      <c r="E124" s="75" t="n">
        <v>5</v>
      </c>
      <c r="F124" s="73"/>
      <c r="G124" s="59"/>
      <c r="H124" s="55"/>
      <c r="I124" s="55"/>
      <c r="J124" s="56"/>
      <c r="K124" s="57" t="n">
        <f aca="false">H124+I124+J124</f>
        <v>0</v>
      </c>
      <c r="L124" s="108" t="n">
        <f aca="false">ROUND(E124*F124,2)</f>
        <v>0</v>
      </c>
      <c r="M124" s="54" t="n">
        <f aca="false">ROUND(E124*H124,2)</f>
        <v>0</v>
      </c>
      <c r="N124" s="54" t="n">
        <f aca="false">ROUND(E124*I124,2)</f>
        <v>0</v>
      </c>
      <c r="O124" s="54" t="n">
        <f aca="false">ROUND(E124*J124,2)</f>
        <v>0</v>
      </c>
      <c r="P124" s="57" t="n">
        <f aca="false">SUM(M124:O124)</f>
        <v>0</v>
      </c>
      <c r="Q124" s="37"/>
      <c r="R124" s="37"/>
      <c r="S124" s="8"/>
    </row>
    <row r="125" s="10" customFormat="true" ht="12.8" hidden="false" customHeight="false" outlineLevel="0" collapsed="false">
      <c r="A125" s="91" t="n">
        <v>2</v>
      </c>
      <c r="B125" s="91" t="s">
        <v>41</v>
      </c>
      <c r="C125" s="50" t="s">
        <v>119</v>
      </c>
      <c r="D125" s="51" t="s">
        <v>83</v>
      </c>
      <c r="E125" s="52" t="n">
        <v>2</v>
      </c>
      <c r="F125" s="53"/>
      <c r="G125" s="54"/>
      <c r="H125" s="55"/>
      <c r="I125" s="55"/>
      <c r="J125" s="56"/>
      <c r="K125" s="57" t="n">
        <f aca="false">H125+I125+J125</f>
        <v>0</v>
      </c>
      <c r="L125" s="108" t="n">
        <f aca="false">ROUND(E125*F125,2)</f>
        <v>0</v>
      </c>
      <c r="M125" s="54" t="n">
        <f aca="false">ROUND(E125*H125,2)</f>
        <v>0</v>
      </c>
      <c r="N125" s="54" t="n">
        <f aca="false">ROUND(E125*I125,2)</f>
        <v>0</v>
      </c>
      <c r="O125" s="54" t="n">
        <f aca="false">ROUND(E125*J125,2)</f>
        <v>0</v>
      </c>
      <c r="P125" s="57" t="n">
        <f aca="false">SUM(M125:O125)</f>
        <v>0</v>
      </c>
      <c r="Q125" s="37"/>
      <c r="R125" s="37"/>
      <c r="S125" s="8"/>
    </row>
    <row r="126" s="10" customFormat="true" ht="12.8" hidden="false" customHeight="false" outlineLevel="0" collapsed="false">
      <c r="A126" s="93"/>
      <c r="B126" s="93"/>
      <c r="C126" s="72" t="s">
        <v>120</v>
      </c>
      <c r="D126" s="51" t="s">
        <v>83</v>
      </c>
      <c r="E126" s="52" t="n">
        <v>2</v>
      </c>
      <c r="F126" s="73"/>
      <c r="G126" s="59"/>
      <c r="H126" s="55"/>
      <c r="I126" s="55"/>
      <c r="J126" s="56"/>
      <c r="K126" s="57" t="n">
        <f aca="false">H126+I126+J126</f>
        <v>0</v>
      </c>
      <c r="L126" s="108" t="n">
        <f aca="false">ROUND(E126*F126,2)</f>
        <v>0</v>
      </c>
      <c r="M126" s="54" t="n">
        <f aca="false">ROUND(E126*H126,2)</f>
        <v>0</v>
      </c>
      <c r="N126" s="54" t="n">
        <f aca="false">ROUND(E126*I126,2)</f>
        <v>0</v>
      </c>
      <c r="O126" s="54" t="n">
        <f aca="false">ROUND(E126*J126,2)</f>
        <v>0</v>
      </c>
      <c r="P126" s="57" t="n">
        <f aca="false">SUM(M126:O126)</f>
        <v>0</v>
      </c>
      <c r="Q126" s="37"/>
      <c r="R126" s="37"/>
      <c r="S126" s="8"/>
    </row>
    <row r="127" s="10" customFormat="true" ht="22.15" hidden="false" customHeight="false" outlineLevel="0" collapsed="false">
      <c r="A127" s="91" t="n">
        <f aca="false">A125+1</f>
        <v>3</v>
      </c>
      <c r="B127" s="91" t="s">
        <v>41</v>
      </c>
      <c r="C127" s="69" t="s">
        <v>121</v>
      </c>
      <c r="D127" s="51" t="s">
        <v>83</v>
      </c>
      <c r="E127" s="52" t="n">
        <v>1</v>
      </c>
      <c r="F127" s="53"/>
      <c r="G127" s="54"/>
      <c r="H127" s="55"/>
      <c r="I127" s="55"/>
      <c r="J127" s="56"/>
      <c r="K127" s="57" t="n">
        <f aca="false">H127+I127+J127</f>
        <v>0</v>
      </c>
      <c r="L127" s="108" t="n">
        <f aca="false">ROUND(E127*F127,2)</f>
        <v>0</v>
      </c>
      <c r="M127" s="54" t="n">
        <f aca="false">ROUND(E127*H127,2)</f>
        <v>0</v>
      </c>
      <c r="N127" s="54" t="n">
        <f aca="false">ROUND(E127*I127,2)</f>
        <v>0</v>
      </c>
      <c r="O127" s="54" t="n">
        <f aca="false">ROUND(E127*J127,2)</f>
        <v>0</v>
      </c>
      <c r="P127" s="57" t="n">
        <f aca="false">SUM(M127:O127)</f>
        <v>0</v>
      </c>
      <c r="Q127" s="37"/>
      <c r="R127" s="37"/>
      <c r="S127" s="8"/>
    </row>
    <row r="128" s="10" customFormat="true" ht="12.8" hidden="false" customHeight="false" outlineLevel="0" collapsed="false">
      <c r="A128" s="93"/>
      <c r="B128" s="93"/>
      <c r="C128" s="72" t="s">
        <v>122</v>
      </c>
      <c r="D128" s="70" t="s">
        <v>53</v>
      </c>
      <c r="E128" s="75" t="n">
        <v>1</v>
      </c>
      <c r="F128" s="73"/>
      <c r="G128" s="74"/>
      <c r="H128" s="55"/>
      <c r="I128" s="55"/>
      <c r="J128" s="56"/>
      <c r="K128" s="57" t="n">
        <f aca="false">H128+I128+J128</f>
        <v>0</v>
      </c>
      <c r="L128" s="108" t="n">
        <f aca="false">ROUND(E128*F128,2)</f>
        <v>0</v>
      </c>
      <c r="M128" s="54" t="n">
        <f aca="false">ROUND(E128*H128,2)</f>
        <v>0</v>
      </c>
      <c r="N128" s="54" t="n">
        <f aca="false">ROUND(E128*I128,2)</f>
        <v>0</v>
      </c>
      <c r="O128" s="54" t="n">
        <f aca="false">ROUND(E128*J128,2)</f>
        <v>0</v>
      </c>
      <c r="P128" s="57" t="n">
        <f aca="false">SUM(M128:O128)</f>
        <v>0</v>
      </c>
      <c r="Q128" s="37"/>
      <c r="R128" s="37"/>
      <c r="S128" s="8"/>
    </row>
    <row r="129" s="10" customFormat="true" ht="12.8" hidden="false" customHeight="false" outlineLevel="0" collapsed="false">
      <c r="A129" s="93"/>
      <c r="B129" s="93"/>
      <c r="C129" s="72" t="s">
        <v>101</v>
      </c>
      <c r="D129" s="70" t="s">
        <v>83</v>
      </c>
      <c r="E129" s="75" t="n">
        <v>1</v>
      </c>
      <c r="F129" s="73"/>
      <c r="G129" s="59"/>
      <c r="H129" s="55"/>
      <c r="I129" s="55"/>
      <c r="J129" s="56"/>
      <c r="K129" s="57" t="n">
        <f aca="false">H129+I129+J129</f>
        <v>0</v>
      </c>
      <c r="L129" s="108" t="n">
        <f aca="false">ROUND(E129*F129,2)</f>
        <v>0</v>
      </c>
      <c r="M129" s="54" t="n">
        <f aca="false">ROUND(E129*H129,2)</f>
        <v>0</v>
      </c>
      <c r="N129" s="54" t="n">
        <f aca="false">ROUND(E129*I129,2)</f>
        <v>0</v>
      </c>
      <c r="O129" s="54" t="n">
        <f aca="false">ROUND(E129*J129,2)</f>
        <v>0</v>
      </c>
      <c r="P129" s="57" t="n">
        <f aca="false">SUM(M129:O129)</f>
        <v>0</v>
      </c>
      <c r="Q129" s="37"/>
      <c r="R129" s="37"/>
      <c r="S129" s="8"/>
    </row>
    <row r="130" s="10" customFormat="true" ht="12.8" hidden="false" customHeight="false" outlineLevel="0" collapsed="false">
      <c r="A130" s="94"/>
      <c r="B130" s="94"/>
      <c r="C130" s="78" t="s">
        <v>102</v>
      </c>
      <c r="D130" s="79" t="s">
        <v>53</v>
      </c>
      <c r="E130" s="80" t="n">
        <v>1.5</v>
      </c>
      <c r="F130" s="81"/>
      <c r="G130" s="109"/>
      <c r="H130" s="55"/>
      <c r="I130" s="55"/>
      <c r="J130" s="56"/>
      <c r="K130" s="57" t="n">
        <f aca="false">H130+I130+J130</f>
        <v>0</v>
      </c>
      <c r="L130" s="108" t="n">
        <f aca="false">ROUND(E130*F130,2)</f>
        <v>0</v>
      </c>
      <c r="M130" s="54" t="n">
        <f aca="false">ROUND(E130*H130,2)</f>
        <v>0</v>
      </c>
      <c r="N130" s="54" t="n">
        <f aca="false">ROUND(E130*I130,2)</f>
        <v>0</v>
      </c>
      <c r="O130" s="54" t="n">
        <f aca="false">ROUND(E130*J130,2)</f>
        <v>0</v>
      </c>
      <c r="P130" s="57" t="n">
        <f aca="false">SUM(M130:O130)</f>
        <v>0</v>
      </c>
      <c r="Q130" s="37"/>
      <c r="R130" s="37"/>
      <c r="S130" s="8"/>
    </row>
    <row r="131" s="10" customFormat="true" ht="12.8" hidden="false" customHeight="false" outlineLevel="0" collapsed="false">
      <c r="A131" s="110"/>
      <c r="B131" s="111"/>
      <c r="C131" s="112"/>
      <c r="D131" s="113"/>
      <c r="E131" s="114"/>
      <c r="F131" s="114"/>
      <c r="G131" s="114"/>
      <c r="H131" s="114"/>
      <c r="I131" s="114"/>
      <c r="J131" s="115"/>
      <c r="K131" s="97" t="s">
        <v>105</v>
      </c>
      <c r="L131" s="97" t="n">
        <f aca="false">SUM(L123:L130)</f>
        <v>0</v>
      </c>
      <c r="M131" s="97" t="n">
        <f aca="false">SUM(M123:M130)</f>
        <v>0</v>
      </c>
      <c r="N131" s="97" t="n">
        <f aca="false">SUM(N123:N130)</f>
        <v>0</v>
      </c>
      <c r="O131" s="97" t="n">
        <f aca="false">SUM(O123:O130)</f>
        <v>0</v>
      </c>
      <c r="P131" s="97" t="n">
        <f aca="false">SUM(P123:P130)</f>
        <v>0</v>
      </c>
      <c r="Q131" s="37"/>
      <c r="R131" s="85"/>
      <c r="S131" s="8"/>
    </row>
    <row r="132" s="17" customFormat="true" ht="12.8" hidden="false" customHeight="false" outlineLevel="0" collapsed="false">
      <c r="A132" s="41"/>
      <c r="B132" s="86" t="s">
        <v>123</v>
      </c>
      <c r="C132" s="116" t="s">
        <v>124</v>
      </c>
      <c r="D132" s="41"/>
      <c r="E132" s="42"/>
      <c r="F132" s="43"/>
      <c r="G132" s="44"/>
      <c r="H132" s="44"/>
      <c r="I132" s="44"/>
      <c r="J132" s="44"/>
      <c r="K132" s="45"/>
      <c r="L132" s="43"/>
      <c r="M132" s="44"/>
      <c r="N132" s="44"/>
      <c r="O132" s="44"/>
      <c r="P132" s="45"/>
      <c r="Q132" s="8"/>
      <c r="R132" s="37"/>
      <c r="S132" s="37"/>
    </row>
    <row r="133" s="10" customFormat="true" ht="14.1" hidden="false" customHeight="true" outlineLevel="0" collapsed="false">
      <c r="A133" s="91" t="n">
        <f aca="false">A132+1</f>
        <v>1</v>
      </c>
      <c r="B133" s="91" t="s">
        <v>41</v>
      </c>
      <c r="C133" s="69" t="s">
        <v>125</v>
      </c>
      <c r="D133" s="51" t="s">
        <v>43</v>
      </c>
      <c r="E133" s="52" t="n">
        <v>1.9</v>
      </c>
      <c r="F133" s="53"/>
      <c r="G133" s="54"/>
      <c r="H133" s="55"/>
      <c r="I133" s="55"/>
      <c r="J133" s="56"/>
      <c r="K133" s="57" t="n">
        <f aca="false">H133+I133+J133</f>
        <v>0</v>
      </c>
      <c r="L133" s="108" t="n">
        <f aca="false">ROUND(E133*F133,2)</f>
        <v>0</v>
      </c>
      <c r="M133" s="54" t="n">
        <f aca="false">ROUND(E133*H133,2)</f>
        <v>0</v>
      </c>
      <c r="N133" s="54" t="n">
        <f aca="false">ROUND(E133*I133,2)</f>
        <v>0</v>
      </c>
      <c r="O133" s="54" t="n">
        <f aca="false">ROUND(E133*J133,2)</f>
        <v>0</v>
      </c>
      <c r="P133" s="57" t="n">
        <f aca="false">SUM(M133:O133)</f>
        <v>0</v>
      </c>
      <c r="Q133" s="37"/>
      <c r="R133" s="37"/>
      <c r="S133" s="8"/>
    </row>
    <row r="134" s="10" customFormat="true" ht="12.8" hidden="false" customHeight="false" outlineLevel="0" collapsed="false">
      <c r="A134" s="91"/>
      <c r="B134" s="91"/>
      <c r="C134" s="60" t="s">
        <v>58</v>
      </c>
      <c r="D134" s="52" t="s">
        <v>45</v>
      </c>
      <c r="E134" s="52" t="n">
        <v>0.2</v>
      </c>
      <c r="F134" s="53"/>
      <c r="G134" s="54"/>
      <c r="H134" s="55"/>
      <c r="I134" s="55"/>
      <c r="J134" s="56"/>
      <c r="K134" s="57" t="n">
        <f aca="false">H134+I134+J134</f>
        <v>0</v>
      </c>
      <c r="L134" s="108" t="n">
        <f aca="false">ROUND(E134*F134,2)</f>
        <v>0</v>
      </c>
      <c r="M134" s="54" t="n">
        <f aca="false">ROUND(E134*H134,2)</f>
        <v>0</v>
      </c>
      <c r="N134" s="54" t="n">
        <f aca="false">ROUND(E134*I134,2)</f>
        <v>0</v>
      </c>
      <c r="O134" s="54" t="n">
        <f aca="false">ROUND(E134*J134,2)</f>
        <v>0</v>
      </c>
      <c r="P134" s="57" t="n">
        <f aca="false">SUM(M134:O134)</f>
        <v>0</v>
      </c>
      <c r="Q134" s="37"/>
      <c r="R134" s="37"/>
      <c r="S134" s="8"/>
    </row>
    <row r="135" s="10" customFormat="true" ht="37.5" hidden="false" customHeight="true" outlineLevel="0" collapsed="false">
      <c r="A135" s="91" t="n">
        <f aca="false">A133+1</f>
        <v>2</v>
      </c>
      <c r="B135" s="91" t="s">
        <v>41</v>
      </c>
      <c r="C135" s="69" t="s">
        <v>99</v>
      </c>
      <c r="D135" s="51" t="s">
        <v>83</v>
      </c>
      <c r="E135" s="52" t="n">
        <v>1</v>
      </c>
      <c r="F135" s="53"/>
      <c r="G135" s="54"/>
      <c r="H135" s="55"/>
      <c r="I135" s="55"/>
      <c r="J135" s="56"/>
      <c r="K135" s="57" t="n">
        <f aca="false">H135+I135+J135</f>
        <v>0</v>
      </c>
      <c r="L135" s="108" t="n">
        <f aca="false">ROUND(E135*F135,2)</f>
        <v>0</v>
      </c>
      <c r="M135" s="54" t="n">
        <f aca="false">ROUND(E135*H135,2)</f>
        <v>0</v>
      </c>
      <c r="N135" s="54" t="n">
        <f aca="false">ROUND(E135*I135,2)</f>
        <v>0</v>
      </c>
      <c r="O135" s="54" t="n">
        <f aca="false">ROUND(E135*J135,2)</f>
        <v>0</v>
      </c>
      <c r="P135" s="57" t="n">
        <f aca="false">SUM(M135:O135)</f>
        <v>0</v>
      </c>
      <c r="Q135" s="37"/>
      <c r="R135" s="37"/>
      <c r="S135" s="8"/>
    </row>
    <row r="136" s="10" customFormat="true" ht="12.8" hidden="false" customHeight="false" outlineLevel="0" collapsed="false">
      <c r="A136" s="93"/>
      <c r="B136" s="93"/>
      <c r="C136" s="72" t="s">
        <v>126</v>
      </c>
      <c r="D136" s="70" t="s">
        <v>53</v>
      </c>
      <c r="E136" s="75" t="n">
        <v>1</v>
      </c>
      <c r="F136" s="73"/>
      <c r="G136" s="74"/>
      <c r="H136" s="59"/>
      <c r="I136" s="55"/>
      <c r="J136" s="56"/>
      <c r="K136" s="57" t="n">
        <f aca="false">H136+I136+J136</f>
        <v>0</v>
      </c>
      <c r="L136" s="108" t="n">
        <f aca="false">ROUND(E136*F136,2)</f>
        <v>0</v>
      </c>
      <c r="M136" s="54" t="n">
        <f aca="false">ROUND(E136*H136,2)</f>
        <v>0</v>
      </c>
      <c r="N136" s="54" t="n">
        <f aca="false">ROUND(E136*I136,2)</f>
        <v>0</v>
      </c>
      <c r="O136" s="54" t="n">
        <f aca="false">ROUND(E136*J136,2)</f>
        <v>0</v>
      </c>
      <c r="P136" s="57" t="n">
        <f aca="false">SUM(M136:O136)</f>
        <v>0</v>
      </c>
      <c r="Q136" s="37"/>
      <c r="R136" s="37"/>
      <c r="S136" s="8"/>
    </row>
    <row r="137" s="10" customFormat="true" ht="12.8" hidden="false" customHeight="false" outlineLevel="0" collapsed="false">
      <c r="A137" s="93"/>
      <c r="B137" s="93"/>
      <c r="C137" s="72" t="s">
        <v>101</v>
      </c>
      <c r="D137" s="70" t="s">
        <v>83</v>
      </c>
      <c r="E137" s="75" t="n">
        <v>1</v>
      </c>
      <c r="F137" s="73"/>
      <c r="G137" s="59"/>
      <c r="H137" s="59"/>
      <c r="I137" s="55"/>
      <c r="J137" s="56"/>
      <c r="K137" s="57" t="n">
        <f aca="false">H137+I137+J137</f>
        <v>0</v>
      </c>
      <c r="L137" s="108" t="n">
        <f aca="false">ROUND(E137*F137,2)</f>
        <v>0</v>
      </c>
      <c r="M137" s="54" t="n">
        <f aca="false">ROUND(E137*H137,2)</f>
        <v>0</v>
      </c>
      <c r="N137" s="54" t="n">
        <f aca="false">ROUND(E137*I137,2)</f>
        <v>0</v>
      </c>
      <c r="O137" s="54" t="n">
        <f aca="false">ROUND(E137*J137,2)</f>
        <v>0</v>
      </c>
      <c r="P137" s="57" t="n">
        <f aca="false">SUM(M137:O137)</f>
        <v>0</v>
      </c>
      <c r="Q137" s="37"/>
      <c r="R137" s="37"/>
      <c r="S137" s="8"/>
    </row>
    <row r="138" s="10" customFormat="true" ht="12.8" hidden="false" customHeight="false" outlineLevel="0" collapsed="false">
      <c r="A138" s="93"/>
      <c r="B138" s="93"/>
      <c r="C138" s="72" t="s">
        <v>102</v>
      </c>
      <c r="D138" s="70" t="s">
        <v>53</v>
      </c>
      <c r="E138" s="75" t="n">
        <v>1</v>
      </c>
      <c r="F138" s="73"/>
      <c r="G138" s="65"/>
      <c r="H138" s="59"/>
      <c r="I138" s="55"/>
      <c r="J138" s="56"/>
      <c r="K138" s="57" t="n">
        <f aca="false">H138+I138+J138</f>
        <v>0</v>
      </c>
      <c r="L138" s="108" t="n">
        <f aca="false">ROUND(E138*F138,2)</f>
        <v>0</v>
      </c>
      <c r="M138" s="54" t="n">
        <f aca="false">ROUND(E138*H138,2)</f>
        <v>0</v>
      </c>
      <c r="N138" s="54" t="n">
        <f aca="false">ROUND(E138*I138,2)</f>
        <v>0</v>
      </c>
      <c r="O138" s="54" t="n">
        <f aca="false">ROUND(E138*J138,2)</f>
        <v>0</v>
      </c>
      <c r="P138" s="57" t="n">
        <f aca="false">SUM(M138:O138)</f>
        <v>0</v>
      </c>
      <c r="Q138" s="37"/>
      <c r="R138" s="37"/>
      <c r="S138" s="8"/>
    </row>
    <row r="139" s="10" customFormat="true" ht="12.8" hidden="false" customHeight="false" outlineLevel="0" collapsed="false">
      <c r="A139" s="91" t="n">
        <v>3</v>
      </c>
      <c r="B139" s="91" t="s">
        <v>41</v>
      </c>
      <c r="C139" s="50" t="s">
        <v>88</v>
      </c>
      <c r="D139" s="51" t="s">
        <v>43</v>
      </c>
      <c r="E139" s="52" t="n">
        <v>34.9</v>
      </c>
      <c r="F139" s="53"/>
      <c r="G139" s="54"/>
      <c r="H139" s="55"/>
      <c r="I139" s="55"/>
      <c r="J139" s="56"/>
      <c r="K139" s="57" t="n">
        <f aca="false">H139+I139+J139</f>
        <v>0</v>
      </c>
      <c r="L139" s="108" t="n">
        <f aca="false">ROUND(E139*F139,2)</f>
        <v>0</v>
      </c>
      <c r="M139" s="54" t="n">
        <f aca="false">ROUND(E139*H139,2)</f>
        <v>0</v>
      </c>
      <c r="N139" s="54" t="n">
        <f aca="false">ROUND(E139*I139,2)</f>
        <v>0</v>
      </c>
      <c r="O139" s="54" t="n">
        <f aca="false">ROUND(E139*J139,2)</f>
        <v>0</v>
      </c>
      <c r="P139" s="57" t="n">
        <f aca="false">SUM(M139:O139)</f>
        <v>0</v>
      </c>
      <c r="Q139" s="37"/>
      <c r="R139" s="37"/>
      <c r="S139" s="8"/>
    </row>
    <row r="140" s="10" customFormat="true" ht="11.45" hidden="false" customHeight="true" outlineLevel="0" collapsed="false">
      <c r="A140" s="91"/>
      <c r="B140" s="91"/>
      <c r="C140" s="62" t="s">
        <v>89</v>
      </c>
      <c r="D140" s="63" t="s">
        <v>78</v>
      </c>
      <c r="E140" s="64" t="n">
        <f aca="false">E139*0.25</f>
        <v>8.725</v>
      </c>
      <c r="F140" s="53"/>
      <c r="G140" s="54"/>
      <c r="H140" s="55"/>
      <c r="I140" s="55"/>
      <c r="J140" s="56"/>
      <c r="K140" s="57" t="n">
        <f aca="false">H140+I140+J140</f>
        <v>0</v>
      </c>
      <c r="L140" s="108" t="n">
        <f aca="false">ROUND(E140*F140,2)</f>
        <v>0</v>
      </c>
      <c r="M140" s="54" t="n">
        <f aca="false">ROUND(E140*H140,2)</f>
        <v>0</v>
      </c>
      <c r="N140" s="54" t="n">
        <f aca="false">ROUND(E140*I140,2)</f>
        <v>0</v>
      </c>
      <c r="O140" s="54" t="n">
        <f aca="false">ROUND(E140*J140,2)</f>
        <v>0</v>
      </c>
      <c r="P140" s="57" t="n">
        <f aca="false">SUM(M140:O140)</f>
        <v>0</v>
      </c>
      <c r="Q140" s="37"/>
      <c r="R140" s="37"/>
      <c r="S140" s="8"/>
    </row>
    <row r="141" s="10" customFormat="true" ht="12.75" hidden="false" customHeight="true" outlineLevel="0" collapsed="false">
      <c r="A141" s="91" t="n">
        <f aca="false">A139+1</f>
        <v>4</v>
      </c>
      <c r="B141" s="91" t="s">
        <v>41</v>
      </c>
      <c r="C141" s="50" t="s">
        <v>90</v>
      </c>
      <c r="D141" s="51" t="s">
        <v>43</v>
      </c>
      <c r="E141" s="52" t="n">
        <v>5</v>
      </c>
      <c r="F141" s="53"/>
      <c r="G141" s="54"/>
      <c r="H141" s="55"/>
      <c r="I141" s="55"/>
      <c r="J141" s="56"/>
      <c r="K141" s="57" t="n">
        <f aca="false">H141+I141+J141</f>
        <v>0</v>
      </c>
      <c r="L141" s="108" t="n">
        <f aca="false">ROUND(E141*F141,2)</f>
        <v>0</v>
      </c>
      <c r="M141" s="54" t="n">
        <f aca="false">ROUND(E141*H141,2)</f>
        <v>0</v>
      </c>
      <c r="N141" s="54" t="n">
        <f aca="false">ROUND(E141*I141,2)</f>
        <v>0</v>
      </c>
      <c r="O141" s="54" t="n">
        <f aca="false">ROUND(E141*J141,2)</f>
        <v>0</v>
      </c>
      <c r="P141" s="57" t="n">
        <f aca="false">SUM(M141:O141)</f>
        <v>0</v>
      </c>
      <c r="Q141" s="37"/>
      <c r="R141" s="37"/>
      <c r="S141" s="8"/>
    </row>
    <row r="142" s="10" customFormat="true" ht="11.45" hidden="false" customHeight="true" outlineLevel="0" collapsed="false">
      <c r="A142" s="91"/>
      <c r="B142" s="91"/>
      <c r="C142" s="62" t="s">
        <v>91</v>
      </c>
      <c r="D142" s="51" t="s">
        <v>43</v>
      </c>
      <c r="E142" s="64" t="n">
        <f aca="false">E141*1.05</f>
        <v>5.25</v>
      </c>
      <c r="F142" s="53"/>
      <c r="G142" s="54"/>
      <c r="H142" s="55"/>
      <c r="I142" s="55"/>
      <c r="J142" s="56"/>
      <c r="K142" s="57" t="n">
        <f aca="false">H142+I142+J142</f>
        <v>0</v>
      </c>
      <c r="L142" s="108" t="n">
        <f aca="false">ROUND(E142*F142,2)</f>
        <v>0</v>
      </c>
      <c r="M142" s="54" t="n">
        <f aca="false">ROUND(E142*H142,2)</f>
        <v>0</v>
      </c>
      <c r="N142" s="54" t="n">
        <f aca="false">ROUND(E142*I142,2)</f>
        <v>0</v>
      </c>
      <c r="O142" s="54" t="n">
        <f aca="false">ROUND(E142*J142,2)</f>
        <v>0</v>
      </c>
      <c r="P142" s="57" t="n">
        <f aca="false">SUM(M142:O142)</f>
        <v>0</v>
      </c>
      <c r="Q142" s="37"/>
      <c r="R142" s="37"/>
      <c r="S142" s="8"/>
    </row>
    <row r="143" s="10" customFormat="true" ht="11.45" hidden="false" customHeight="true" outlineLevel="0" collapsed="false">
      <c r="A143" s="91"/>
      <c r="B143" s="91"/>
      <c r="C143" s="62" t="s">
        <v>92</v>
      </c>
      <c r="D143" s="63" t="s">
        <v>78</v>
      </c>
      <c r="E143" s="64" t="n">
        <f aca="false">E141*0.25</f>
        <v>1.25</v>
      </c>
      <c r="F143" s="53"/>
      <c r="G143" s="54"/>
      <c r="H143" s="55"/>
      <c r="I143" s="55"/>
      <c r="J143" s="56"/>
      <c r="K143" s="57" t="n">
        <f aca="false">H143+I143+J143</f>
        <v>0</v>
      </c>
      <c r="L143" s="108" t="n">
        <f aca="false">ROUND(E143*F143,2)</f>
        <v>0</v>
      </c>
      <c r="M143" s="54" t="n">
        <f aca="false">ROUND(E143*H143,2)</f>
        <v>0</v>
      </c>
      <c r="N143" s="54" t="n">
        <f aca="false">ROUND(E143*I143,2)</f>
        <v>0</v>
      </c>
      <c r="O143" s="54" t="n">
        <f aca="false">ROUND(E143*J143,2)</f>
        <v>0</v>
      </c>
      <c r="P143" s="57" t="n">
        <f aca="false">SUM(M143:O143)</f>
        <v>0</v>
      </c>
      <c r="Q143" s="37"/>
      <c r="R143" s="37"/>
      <c r="S143" s="8"/>
    </row>
    <row r="144" s="10" customFormat="true" ht="14.1" hidden="false" customHeight="true" outlineLevel="0" collapsed="false">
      <c r="A144" s="91" t="n">
        <v>5</v>
      </c>
      <c r="B144" s="91" t="s">
        <v>41</v>
      </c>
      <c r="C144" s="50" t="s">
        <v>95</v>
      </c>
      <c r="D144" s="51" t="s">
        <v>50</v>
      </c>
      <c r="E144" s="52" t="n">
        <v>6.9</v>
      </c>
      <c r="F144" s="53"/>
      <c r="G144" s="54"/>
      <c r="H144" s="55"/>
      <c r="I144" s="55"/>
      <c r="J144" s="56"/>
      <c r="K144" s="57" t="n">
        <f aca="false">H144+I144+J144</f>
        <v>0</v>
      </c>
      <c r="L144" s="108" t="n">
        <f aca="false">ROUND(E144*F144,2)</f>
        <v>0</v>
      </c>
      <c r="M144" s="54" t="n">
        <f aca="false">ROUND(E144*H144,2)</f>
        <v>0</v>
      </c>
      <c r="N144" s="54" t="n">
        <f aca="false">ROUND(E144*I144,2)</f>
        <v>0</v>
      </c>
      <c r="O144" s="54" t="n">
        <f aca="false">ROUND(E144*J144,2)</f>
        <v>0</v>
      </c>
      <c r="P144" s="57" t="n">
        <f aca="false">SUM(M144:O144)</f>
        <v>0</v>
      </c>
      <c r="Q144" s="37"/>
      <c r="R144" s="37"/>
      <c r="S144" s="8"/>
    </row>
    <row r="145" s="10" customFormat="true" ht="12.75" hidden="false" customHeight="true" outlineLevel="0" collapsed="false">
      <c r="A145" s="93"/>
      <c r="B145" s="93"/>
      <c r="C145" s="72" t="s">
        <v>127</v>
      </c>
      <c r="D145" s="93" t="s">
        <v>50</v>
      </c>
      <c r="E145" s="52" t="n">
        <v>6.9</v>
      </c>
      <c r="F145" s="73"/>
      <c r="G145" s="59"/>
      <c r="H145" s="59"/>
      <c r="I145" s="55"/>
      <c r="J145" s="56"/>
      <c r="K145" s="57" t="n">
        <f aca="false">H145+I145+J145</f>
        <v>0</v>
      </c>
      <c r="L145" s="108" t="n">
        <f aca="false">ROUND(E145*F145,2)</f>
        <v>0</v>
      </c>
      <c r="M145" s="54" t="n">
        <f aca="false">ROUND(E145*H145,2)</f>
        <v>0</v>
      </c>
      <c r="N145" s="54" t="n">
        <f aca="false">ROUND(E145*I145,2)</f>
        <v>0</v>
      </c>
      <c r="O145" s="54" t="n">
        <f aca="false">ROUND(E145*J145,2)</f>
        <v>0</v>
      </c>
      <c r="P145" s="57" t="n">
        <f aca="false">SUM(M145:O145)</f>
        <v>0</v>
      </c>
      <c r="Q145" s="37"/>
      <c r="R145" s="37"/>
      <c r="S145" s="8"/>
    </row>
    <row r="146" s="10" customFormat="true" ht="12.8" hidden="false" customHeight="false" outlineLevel="0" collapsed="false">
      <c r="A146" s="91" t="n">
        <f aca="false">A144+1</f>
        <v>6</v>
      </c>
      <c r="B146" s="91" t="s">
        <v>41</v>
      </c>
      <c r="C146" s="61" t="s">
        <v>128</v>
      </c>
      <c r="D146" s="52" t="s">
        <v>43</v>
      </c>
      <c r="E146" s="52" t="n">
        <v>3.9</v>
      </c>
      <c r="F146" s="53"/>
      <c r="G146" s="54"/>
      <c r="H146" s="55"/>
      <c r="I146" s="55"/>
      <c r="J146" s="56"/>
      <c r="K146" s="57" t="n">
        <f aca="false">H146+I146+J146</f>
        <v>0</v>
      </c>
      <c r="L146" s="108" t="n">
        <f aca="false">ROUND(E146*F146,2)</f>
        <v>0</v>
      </c>
      <c r="M146" s="54" t="n">
        <f aca="false">ROUND(E146*H146,2)</f>
        <v>0</v>
      </c>
      <c r="N146" s="54" t="n">
        <f aca="false">ROUND(E146*I146,2)</f>
        <v>0</v>
      </c>
      <c r="O146" s="54" t="n">
        <f aca="false">ROUND(E146*J146,2)</f>
        <v>0</v>
      </c>
      <c r="P146" s="57" t="n">
        <f aca="false">SUM(M146:O146)</f>
        <v>0</v>
      </c>
      <c r="Q146" s="37"/>
      <c r="R146" s="37"/>
      <c r="S146" s="8"/>
    </row>
    <row r="147" s="10" customFormat="true" ht="12.8" hidden="false" customHeight="false" outlineLevel="0" collapsed="false">
      <c r="A147" s="91"/>
      <c r="B147" s="91"/>
      <c r="C147" s="60" t="s">
        <v>129</v>
      </c>
      <c r="D147" s="52" t="s">
        <v>43</v>
      </c>
      <c r="E147" s="52" t="n">
        <v>3.9</v>
      </c>
      <c r="F147" s="53"/>
      <c r="G147" s="54"/>
      <c r="H147" s="55"/>
      <c r="I147" s="55"/>
      <c r="J147" s="56"/>
      <c r="K147" s="57" t="n">
        <f aca="false">H147+I147+J147</f>
        <v>0</v>
      </c>
      <c r="L147" s="108" t="n">
        <f aca="false">ROUND(E147*F147,2)</f>
        <v>0</v>
      </c>
      <c r="M147" s="54" t="n">
        <f aca="false">ROUND(E147*H147,2)</f>
        <v>0</v>
      </c>
      <c r="N147" s="54" t="n">
        <f aca="false">ROUND(E147*I147,2)</f>
        <v>0</v>
      </c>
      <c r="O147" s="54" t="n">
        <f aca="false">ROUND(E147*J147,2)</f>
        <v>0</v>
      </c>
      <c r="P147" s="57" t="n">
        <f aca="false">SUM(M147:O147)</f>
        <v>0</v>
      </c>
      <c r="Q147" s="37"/>
      <c r="R147" s="37"/>
      <c r="S147" s="8"/>
    </row>
    <row r="148" s="10" customFormat="true" ht="12.8" hidden="false" customHeight="false" outlineLevel="0" collapsed="false">
      <c r="A148" s="93" t="n">
        <v>7</v>
      </c>
      <c r="B148" s="93" t="s">
        <v>41</v>
      </c>
      <c r="C148" s="76" t="s">
        <v>103</v>
      </c>
      <c r="D148" s="70" t="s">
        <v>83</v>
      </c>
      <c r="E148" s="75" t="n">
        <v>3</v>
      </c>
      <c r="F148" s="73"/>
      <c r="G148" s="65"/>
      <c r="H148" s="59"/>
      <c r="I148" s="55"/>
      <c r="J148" s="56"/>
      <c r="K148" s="57" t="n">
        <f aca="false">H148+I148+J148</f>
        <v>0</v>
      </c>
      <c r="L148" s="108" t="n">
        <f aca="false">ROUND(E148*F148,2)</f>
        <v>0</v>
      </c>
      <c r="M148" s="54" t="n">
        <f aca="false">ROUND(E148*H148,2)</f>
        <v>0</v>
      </c>
      <c r="N148" s="54" t="n">
        <f aca="false">ROUND(E148*I148,2)</f>
        <v>0</v>
      </c>
      <c r="O148" s="54" t="n">
        <f aca="false">ROUND(E148*J148,2)</f>
        <v>0</v>
      </c>
      <c r="P148" s="57" t="n">
        <f aca="false">SUM(M148:O148)</f>
        <v>0</v>
      </c>
      <c r="Q148" s="37"/>
      <c r="R148" s="37"/>
      <c r="S148" s="8"/>
    </row>
    <row r="149" s="10" customFormat="true" ht="12.8" hidden="false" customHeight="false" outlineLevel="0" collapsed="false">
      <c r="A149" s="117"/>
      <c r="B149" s="117"/>
      <c r="C149" s="118" t="s">
        <v>104</v>
      </c>
      <c r="D149" s="119" t="s">
        <v>83</v>
      </c>
      <c r="E149" s="120" t="n">
        <v>3</v>
      </c>
      <c r="F149" s="121"/>
      <c r="G149" s="122"/>
      <c r="H149" s="122"/>
      <c r="I149" s="55"/>
      <c r="J149" s="56"/>
      <c r="K149" s="57" t="n">
        <f aca="false">H149+I149+J149</f>
        <v>0</v>
      </c>
      <c r="L149" s="108" t="n">
        <f aca="false">ROUND(E149*F149,2)</f>
        <v>0</v>
      </c>
      <c r="M149" s="54" t="n">
        <f aca="false">ROUND(E149*H149,2)</f>
        <v>0</v>
      </c>
      <c r="N149" s="54" t="n">
        <f aca="false">ROUND(E149*I149,2)</f>
        <v>0</v>
      </c>
      <c r="O149" s="54" t="n">
        <f aca="false">ROUND(E149*J149,2)</f>
        <v>0</v>
      </c>
      <c r="P149" s="57" t="n">
        <f aca="false">SUM(M149:O149)</f>
        <v>0</v>
      </c>
      <c r="Q149" s="37"/>
      <c r="R149" s="37"/>
      <c r="S149" s="8"/>
    </row>
    <row r="150" s="10" customFormat="true" ht="12.8" hidden="false" customHeight="false" outlineLevel="0" collapsed="false">
      <c r="A150" s="123"/>
      <c r="B150" s="124"/>
      <c r="C150" s="125"/>
      <c r="D150" s="126"/>
      <c r="E150" s="127"/>
      <c r="F150" s="127"/>
      <c r="G150" s="127"/>
      <c r="H150" s="127"/>
      <c r="I150" s="127"/>
      <c r="J150" s="128"/>
      <c r="K150" s="129" t="s">
        <v>105</v>
      </c>
      <c r="L150" s="84" t="n">
        <f aca="false">SUM(L132:L149)</f>
        <v>0</v>
      </c>
      <c r="M150" s="84" t="n">
        <f aca="false">SUM(M132:M149)</f>
        <v>0</v>
      </c>
      <c r="N150" s="84" t="n">
        <f aca="false">SUM(N132:N149)/2</f>
        <v>0</v>
      </c>
      <c r="O150" s="84" t="n">
        <f aca="false">SUM(O132:O149)</f>
        <v>0</v>
      </c>
      <c r="P150" s="84" t="n">
        <f aca="false">SUM(P133:P149)</f>
        <v>0</v>
      </c>
      <c r="Q150" s="37"/>
      <c r="R150" s="85"/>
      <c r="S150" s="8"/>
    </row>
    <row r="151" s="17" customFormat="true" ht="12.8" hidden="false" customHeight="false" outlineLevel="0" collapsed="false">
      <c r="A151" s="41"/>
      <c r="B151" s="86" t="s">
        <v>130</v>
      </c>
      <c r="C151" s="116" t="s">
        <v>131</v>
      </c>
      <c r="D151" s="41"/>
      <c r="E151" s="42"/>
      <c r="F151" s="43"/>
      <c r="G151" s="44"/>
      <c r="H151" s="44"/>
      <c r="I151" s="44"/>
      <c r="J151" s="44"/>
      <c r="K151" s="45"/>
      <c r="L151" s="43"/>
      <c r="M151" s="44"/>
      <c r="N151" s="44"/>
      <c r="O151" s="44"/>
      <c r="P151" s="45"/>
      <c r="Q151" s="8"/>
      <c r="R151" s="37"/>
      <c r="S151" s="37"/>
    </row>
    <row r="152" s="10" customFormat="true" ht="12.8" hidden="false" customHeight="false" outlineLevel="0" collapsed="false">
      <c r="A152" s="91" t="n">
        <v>1</v>
      </c>
      <c r="B152" s="91" t="s">
        <v>41</v>
      </c>
      <c r="C152" s="61" t="s">
        <v>132</v>
      </c>
      <c r="D152" s="52" t="s">
        <v>43</v>
      </c>
      <c r="E152" s="52" t="n">
        <v>17.5</v>
      </c>
      <c r="F152" s="53"/>
      <c r="G152" s="54"/>
      <c r="H152" s="55"/>
      <c r="I152" s="65"/>
      <c r="J152" s="56"/>
      <c r="K152" s="57" t="n">
        <f aca="false">H152+I152+J152</f>
        <v>0</v>
      </c>
      <c r="L152" s="108" t="n">
        <f aca="false">ROUND(E152*F152,2)</f>
        <v>0</v>
      </c>
      <c r="M152" s="54" t="n">
        <f aca="false">ROUND(E152*H152,2)</f>
        <v>0</v>
      </c>
      <c r="N152" s="54" t="n">
        <f aca="false">ROUND(E152*I152,2)</f>
        <v>0</v>
      </c>
      <c r="O152" s="54" t="n">
        <f aca="false">ROUND(E152*J152,2)</f>
        <v>0</v>
      </c>
      <c r="P152" s="57" t="n">
        <f aca="false">SUM(M152:O152)</f>
        <v>0</v>
      </c>
      <c r="Q152" s="8"/>
      <c r="R152" s="37"/>
      <c r="S152" s="8"/>
    </row>
    <row r="153" s="10" customFormat="true" ht="12.8" hidden="false" customHeight="false" outlineLevel="0" collapsed="false">
      <c r="A153" s="91"/>
      <c r="B153" s="91"/>
      <c r="C153" s="60" t="s">
        <v>47</v>
      </c>
      <c r="D153" s="52" t="s">
        <v>48</v>
      </c>
      <c r="E153" s="52" t="n">
        <v>2.5</v>
      </c>
      <c r="F153" s="53"/>
      <c r="G153" s="54"/>
      <c r="H153" s="55"/>
      <c r="I153" s="55"/>
      <c r="J153" s="56"/>
      <c r="K153" s="57" t="n">
        <f aca="false">H153+I153+J153</f>
        <v>0</v>
      </c>
      <c r="L153" s="108" t="n">
        <f aca="false">ROUND(E153*F153,2)</f>
        <v>0</v>
      </c>
      <c r="M153" s="54" t="n">
        <f aca="false">ROUND(E153*H153,2)</f>
        <v>0</v>
      </c>
      <c r="N153" s="54" t="n">
        <f aca="false">ROUND(E153*I153,2)</f>
        <v>0</v>
      </c>
      <c r="O153" s="54" t="n">
        <f aca="false">ROUND(E153*J153,2)</f>
        <v>0</v>
      </c>
      <c r="P153" s="57" t="n">
        <f aca="false">SUM(M153:O153)</f>
        <v>0</v>
      </c>
      <c r="Q153" s="8"/>
      <c r="R153" s="37"/>
      <c r="S153" s="8"/>
    </row>
    <row r="154" s="10" customFormat="true" ht="12.8" hidden="false" customHeight="false" outlineLevel="0" collapsed="false">
      <c r="A154" s="91" t="n">
        <f aca="false">A152+1</f>
        <v>2</v>
      </c>
      <c r="B154" s="91" t="s">
        <v>41</v>
      </c>
      <c r="C154" s="61" t="s">
        <v>46</v>
      </c>
      <c r="D154" s="52" t="s">
        <v>43</v>
      </c>
      <c r="E154" s="52" t="n">
        <v>19.2</v>
      </c>
      <c r="F154" s="53"/>
      <c r="G154" s="54"/>
      <c r="H154" s="55"/>
      <c r="I154" s="65"/>
      <c r="J154" s="56"/>
      <c r="K154" s="57" t="n">
        <f aca="false">H154+I154+J154</f>
        <v>0</v>
      </c>
      <c r="L154" s="108" t="n">
        <f aca="false">ROUND(E154*F154,2)</f>
        <v>0</v>
      </c>
      <c r="M154" s="54" t="n">
        <f aca="false">ROUND(E154*H154,2)</f>
        <v>0</v>
      </c>
      <c r="N154" s="54" t="n">
        <f aca="false">ROUND(E154*I154,2)</f>
        <v>0</v>
      </c>
      <c r="O154" s="54" t="n">
        <f aca="false">ROUND(E154*J154,2)</f>
        <v>0</v>
      </c>
      <c r="P154" s="57" t="n">
        <f aca="false">SUM(M154:O154)</f>
        <v>0</v>
      </c>
      <c r="Q154" s="8"/>
      <c r="R154" s="37"/>
      <c r="S154" s="8"/>
    </row>
    <row r="155" s="10" customFormat="true" ht="12.8" hidden="false" customHeight="false" outlineLevel="0" collapsed="false">
      <c r="A155" s="91"/>
      <c r="B155" s="91"/>
      <c r="C155" s="60" t="s">
        <v>47</v>
      </c>
      <c r="D155" s="52" t="s">
        <v>48</v>
      </c>
      <c r="E155" s="52" t="n">
        <v>3.5</v>
      </c>
      <c r="F155" s="53"/>
      <c r="G155" s="54"/>
      <c r="H155" s="55"/>
      <c r="I155" s="55"/>
      <c r="J155" s="56"/>
      <c r="K155" s="57" t="n">
        <f aca="false">H155+I155+J155</f>
        <v>0</v>
      </c>
      <c r="L155" s="108" t="n">
        <f aca="false">ROUND(E155*F155,2)</f>
        <v>0</v>
      </c>
      <c r="M155" s="54" t="n">
        <f aca="false">ROUND(E155*H155,2)</f>
        <v>0</v>
      </c>
      <c r="N155" s="54" t="n">
        <f aca="false">ROUND(E155*I155,2)</f>
        <v>0</v>
      </c>
      <c r="O155" s="54" t="n">
        <f aca="false">ROUND(E155*J155,2)</f>
        <v>0</v>
      </c>
      <c r="P155" s="57" t="n">
        <f aca="false">SUM(M155:O155)</f>
        <v>0</v>
      </c>
      <c r="Q155" s="8"/>
      <c r="R155" s="37"/>
      <c r="S155" s="8"/>
    </row>
    <row r="156" s="10" customFormat="true" ht="12.8" hidden="false" customHeight="false" outlineLevel="0" collapsed="false">
      <c r="A156" s="91" t="n">
        <f aca="false">A154+1</f>
        <v>3</v>
      </c>
      <c r="B156" s="91" t="s">
        <v>41</v>
      </c>
      <c r="C156" s="61" t="s">
        <v>133</v>
      </c>
      <c r="D156" s="52" t="s">
        <v>43</v>
      </c>
      <c r="E156" s="52" t="n">
        <v>10.4</v>
      </c>
      <c r="F156" s="53"/>
      <c r="G156" s="54"/>
      <c r="H156" s="55"/>
      <c r="I156" s="65"/>
      <c r="J156" s="56"/>
      <c r="K156" s="57" t="n">
        <f aca="false">H156+I156+J156</f>
        <v>0</v>
      </c>
      <c r="L156" s="108" t="n">
        <f aca="false">ROUND(E156*F156,2)</f>
        <v>0</v>
      </c>
      <c r="M156" s="54" t="n">
        <f aca="false">ROUND(E156*H156,2)</f>
        <v>0</v>
      </c>
      <c r="N156" s="54" t="n">
        <f aca="false">ROUND(E156*I156,2)</f>
        <v>0</v>
      </c>
      <c r="O156" s="54" t="n">
        <f aca="false">ROUND(E156*J156,2)</f>
        <v>0</v>
      </c>
      <c r="P156" s="57" t="n">
        <f aca="false">SUM(M156:O156)</f>
        <v>0</v>
      </c>
      <c r="Q156" s="8"/>
      <c r="R156" s="37"/>
      <c r="S156" s="8"/>
    </row>
    <row r="157" s="10" customFormat="true" ht="12.8" hidden="false" customHeight="false" outlineLevel="0" collapsed="false">
      <c r="A157" s="91"/>
      <c r="B157" s="91"/>
      <c r="C157" s="60" t="s">
        <v>47</v>
      </c>
      <c r="D157" s="52" t="s">
        <v>48</v>
      </c>
      <c r="E157" s="52" t="n">
        <v>3.5</v>
      </c>
      <c r="F157" s="53"/>
      <c r="G157" s="54"/>
      <c r="H157" s="55"/>
      <c r="I157" s="55"/>
      <c r="J157" s="56"/>
      <c r="K157" s="57" t="n">
        <f aca="false">H157+I157+J157</f>
        <v>0</v>
      </c>
      <c r="L157" s="108" t="n">
        <f aca="false">ROUND(E157*F157,2)</f>
        <v>0</v>
      </c>
      <c r="M157" s="54" t="n">
        <f aca="false">ROUND(E157*H157,2)</f>
        <v>0</v>
      </c>
      <c r="N157" s="54" t="n">
        <f aca="false">ROUND(E157*I157,2)</f>
        <v>0</v>
      </c>
      <c r="O157" s="54" t="n">
        <f aca="false">ROUND(E157*J157,2)</f>
        <v>0</v>
      </c>
      <c r="P157" s="57" t="n">
        <f aca="false">SUM(M157:O157)</f>
        <v>0</v>
      </c>
      <c r="Q157" s="8"/>
      <c r="R157" s="37"/>
      <c r="S157" s="8"/>
    </row>
    <row r="158" s="10" customFormat="true" ht="12.8" hidden="false" customHeight="false" outlineLevel="0" collapsed="false">
      <c r="A158" s="91" t="n">
        <f aca="false">A156+1</f>
        <v>4</v>
      </c>
      <c r="B158" s="91" t="s">
        <v>41</v>
      </c>
      <c r="C158" s="61" t="s">
        <v>134</v>
      </c>
      <c r="D158" s="52" t="s">
        <v>43</v>
      </c>
      <c r="E158" s="52" t="n">
        <v>10.4</v>
      </c>
      <c r="F158" s="53"/>
      <c r="G158" s="54"/>
      <c r="H158" s="55"/>
      <c r="I158" s="65"/>
      <c r="J158" s="56"/>
      <c r="K158" s="57" t="n">
        <f aca="false">H158+I158+J158</f>
        <v>0</v>
      </c>
      <c r="L158" s="108" t="n">
        <f aca="false">ROUND(E158*F158,2)</f>
        <v>0</v>
      </c>
      <c r="M158" s="54" t="n">
        <f aca="false">ROUND(E158*H158,2)</f>
        <v>0</v>
      </c>
      <c r="N158" s="54" t="n">
        <f aca="false">ROUND(E158*I158,2)</f>
        <v>0</v>
      </c>
      <c r="O158" s="54" t="n">
        <f aca="false">ROUND(E158*J158,2)</f>
        <v>0</v>
      </c>
      <c r="P158" s="57" t="n">
        <f aca="false">SUM(M158:O158)</f>
        <v>0</v>
      </c>
      <c r="Q158" s="8"/>
      <c r="R158" s="37"/>
      <c r="S158" s="8"/>
    </row>
    <row r="159" s="10" customFormat="true" ht="12.8" hidden="false" customHeight="false" outlineLevel="0" collapsed="false">
      <c r="A159" s="91"/>
      <c r="B159" s="91"/>
      <c r="C159" s="60" t="s">
        <v>47</v>
      </c>
      <c r="D159" s="52" t="s">
        <v>48</v>
      </c>
      <c r="E159" s="52" t="n">
        <v>3.5</v>
      </c>
      <c r="F159" s="53"/>
      <c r="G159" s="54"/>
      <c r="H159" s="55"/>
      <c r="I159" s="55"/>
      <c r="J159" s="56"/>
      <c r="K159" s="57" t="n">
        <f aca="false">H159+I159+J159</f>
        <v>0</v>
      </c>
      <c r="L159" s="108" t="n">
        <f aca="false">ROUND(E159*F159,2)</f>
        <v>0</v>
      </c>
      <c r="M159" s="54" t="n">
        <f aca="false">ROUND(E159*H159,2)</f>
        <v>0</v>
      </c>
      <c r="N159" s="54" t="n">
        <f aca="false">ROUND(E159*I159,2)</f>
        <v>0</v>
      </c>
      <c r="O159" s="54" t="n">
        <f aca="false">ROUND(E159*J159,2)</f>
        <v>0</v>
      </c>
      <c r="P159" s="57" t="n">
        <f aca="false">SUM(M159:O159)</f>
        <v>0</v>
      </c>
      <c r="Q159" s="8"/>
      <c r="R159" s="37"/>
      <c r="S159" s="8"/>
    </row>
    <row r="160" s="10" customFormat="true" ht="12.8" hidden="false" customHeight="false" outlineLevel="0" collapsed="false">
      <c r="A160" s="91" t="n">
        <f aca="false">A158+1</f>
        <v>5</v>
      </c>
      <c r="B160" s="91" t="s">
        <v>41</v>
      </c>
      <c r="C160" s="61" t="s">
        <v>55</v>
      </c>
      <c r="D160" s="52" t="s">
        <v>43</v>
      </c>
      <c r="E160" s="52" t="n">
        <v>1.8</v>
      </c>
      <c r="F160" s="53"/>
      <c r="G160" s="54"/>
      <c r="H160" s="55"/>
      <c r="I160" s="65"/>
      <c r="J160" s="56"/>
      <c r="K160" s="57" t="n">
        <f aca="false">H160+I160+J160</f>
        <v>0</v>
      </c>
      <c r="L160" s="108" t="n">
        <f aca="false">ROUND(E160*F160,2)</f>
        <v>0</v>
      </c>
      <c r="M160" s="54" t="n">
        <f aca="false">ROUND(E160*H160,2)</f>
        <v>0</v>
      </c>
      <c r="N160" s="54" t="n">
        <f aca="false">ROUND(E160*I160,2)</f>
        <v>0</v>
      </c>
      <c r="O160" s="54" t="n">
        <f aca="false">ROUND(E160*J160,2)</f>
        <v>0</v>
      </c>
      <c r="P160" s="57" t="n">
        <f aca="false">SUM(M160:O160)</f>
        <v>0</v>
      </c>
      <c r="Q160" s="8"/>
      <c r="R160" s="37"/>
      <c r="S160" s="8"/>
    </row>
    <row r="161" s="10" customFormat="true" ht="12.8" hidden="false" customHeight="false" outlineLevel="0" collapsed="false">
      <c r="A161" s="91"/>
      <c r="B161" s="91"/>
      <c r="C161" s="60" t="s">
        <v>47</v>
      </c>
      <c r="D161" s="52" t="s">
        <v>48</v>
      </c>
      <c r="E161" s="52" t="n">
        <v>0.5</v>
      </c>
      <c r="F161" s="53"/>
      <c r="G161" s="54"/>
      <c r="H161" s="55"/>
      <c r="I161" s="55"/>
      <c r="J161" s="56"/>
      <c r="K161" s="57" t="n">
        <f aca="false">H161+I161+J161</f>
        <v>0</v>
      </c>
      <c r="L161" s="108" t="n">
        <f aca="false">ROUND(E161*F161,2)</f>
        <v>0</v>
      </c>
      <c r="M161" s="54" t="n">
        <f aca="false">ROUND(E161*H161,2)</f>
        <v>0</v>
      </c>
      <c r="N161" s="54" t="n">
        <f aca="false">ROUND(E161*I161,2)</f>
        <v>0</v>
      </c>
      <c r="O161" s="54" t="n">
        <f aca="false">ROUND(E161*J161,2)</f>
        <v>0</v>
      </c>
      <c r="P161" s="57" t="n">
        <f aca="false">SUM(M161:O161)</f>
        <v>0</v>
      </c>
      <c r="Q161" s="8"/>
      <c r="R161" s="37"/>
      <c r="S161" s="8"/>
    </row>
    <row r="162" s="10" customFormat="true" ht="12.8" hidden="false" customHeight="false" outlineLevel="0" collapsed="false">
      <c r="A162" s="91" t="n">
        <f aca="false">A160+1</f>
        <v>6</v>
      </c>
      <c r="B162" s="91" t="s">
        <v>41</v>
      </c>
      <c r="C162" s="61" t="s">
        <v>57</v>
      </c>
      <c r="D162" s="52" t="s">
        <v>45</v>
      </c>
      <c r="E162" s="52" t="n">
        <v>2.4</v>
      </c>
      <c r="F162" s="53"/>
      <c r="G162" s="54"/>
      <c r="H162" s="55"/>
      <c r="I162" s="65"/>
      <c r="J162" s="56"/>
      <c r="K162" s="57" t="n">
        <f aca="false">H162+I162+J162</f>
        <v>0</v>
      </c>
      <c r="L162" s="108" t="n">
        <f aca="false">ROUND(E162*F162,2)</f>
        <v>0</v>
      </c>
      <c r="M162" s="54" t="n">
        <f aca="false">ROUND(E162*H162,2)</f>
        <v>0</v>
      </c>
      <c r="N162" s="54" t="n">
        <f aca="false">ROUND(E162*I162,2)</f>
        <v>0</v>
      </c>
      <c r="O162" s="54" t="n">
        <f aca="false">ROUND(E162*J162,2)</f>
        <v>0</v>
      </c>
      <c r="P162" s="57" t="n">
        <f aca="false">SUM(M162:O162)</f>
        <v>0</v>
      </c>
      <c r="Q162" s="37"/>
      <c r="R162" s="37"/>
      <c r="S162" s="8"/>
    </row>
    <row r="163" s="10" customFormat="true" ht="12.8" hidden="false" customHeight="false" outlineLevel="0" collapsed="false">
      <c r="A163" s="91"/>
      <c r="B163" s="91"/>
      <c r="C163" s="60" t="s">
        <v>58</v>
      </c>
      <c r="D163" s="52" t="s">
        <v>45</v>
      </c>
      <c r="E163" s="52" t="n">
        <v>1.2</v>
      </c>
      <c r="F163" s="53"/>
      <c r="G163" s="54"/>
      <c r="H163" s="55"/>
      <c r="I163" s="55"/>
      <c r="J163" s="56"/>
      <c r="K163" s="57" t="n">
        <f aca="false">H163+I163+J163</f>
        <v>0</v>
      </c>
      <c r="L163" s="108" t="n">
        <f aca="false">ROUND(E163*F163,2)</f>
        <v>0</v>
      </c>
      <c r="M163" s="54" t="n">
        <f aca="false">ROUND(E163*H163,2)</f>
        <v>0</v>
      </c>
      <c r="N163" s="54" t="n">
        <f aca="false">ROUND(E163*I163,2)</f>
        <v>0</v>
      </c>
      <c r="O163" s="54" t="n">
        <f aca="false">ROUND(E163*J163,2)</f>
        <v>0</v>
      </c>
      <c r="P163" s="57" t="n">
        <f aca="false">SUM(M163:O163)</f>
        <v>0</v>
      </c>
      <c r="Q163" s="37"/>
      <c r="R163" s="37"/>
      <c r="S163" s="8"/>
    </row>
    <row r="164" s="10" customFormat="true" ht="30.65" hidden="false" customHeight="false" outlineLevel="0" collapsed="false">
      <c r="A164" s="91" t="n">
        <f aca="false">A162+1</f>
        <v>7</v>
      </c>
      <c r="B164" s="91" t="s">
        <v>41</v>
      </c>
      <c r="C164" s="92" t="s">
        <v>108</v>
      </c>
      <c r="D164" s="52" t="s">
        <v>43</v>
      </c>
      <c r="E164" s="52" t="n">
        <v>9.9</v>
      </c>
      <c r="F164" s="53"/>
      <c r="G164" s="54"/>
      <c r="H164" s="55"/>
      <c r="I164" s="65"/>
      <c r="J164" s="56"/>
      <c r="K164" s="57" t="n">
        <f aca="false">H164+I164+J164</f>
        <v>0</v>
      </c>
      <c r="L164" s="108" t="n">
        <f aca="false">ROUND(E164*F164,2)</f>
        <v>0</v>
      </c>
      <c r="M164" s="54" t="n">
        <f aca="false">ROUND(E164*H164,2)</f>
        <v>0</v>
      </c>
      <c r="N164" s="54" t="n">
        <f aca="false">ROUND(E164*I164,2)</f>
        <v>0</v>
      </c>
      <c r="O164" s="54" t="n">
        <f aca="false">ROUND(E164*J164,2)</f>
        <v>0</v>
      </c>
      <c r="P164" s="57" t="n">
        <f aca="false">SUM(M164:O164)</f>
        <v>0</v>
      </c>
      <c r="Q164" s="37"/>
      <c r="R164" s="37"/>
      <c r="S164" s="8"/>
    </row>
    <row r="165" s="10" customFormat="true" ht="12.8" hidden="false" customHeight="false" outlineLevel="0" collapsed="false">
      <c r="A165" s="91"/>
      <c r="B165" s="91"/>
      <c r="C165" s="60" t="s">
        <v>109</v>
      </c>
      <c r="D165" s="52" t="s">
        <v>43</v>
      </c>
      <c r="E165" s="52" t="n">
        <v>9.9</v>
      </c>
      <c r="F165" s="53"/>
      <c r="G165" s="54"/>
      <c r="H165" s="55"/>
      <c r="I165" s="55"/>
      <c r="J165" s="56"/>
      <c r="K165" s="57" t="n">
        <f aca="false">H165+I165+J165</f>
        <v>0</v>
      </c>
      <c r="L165" s="108" t="n">
        <f aca="false">ROUND(E165*F165,2)</f>
        <v>0</v>
      </c>
      <c r="M165" s="54" t="n">
        <f aca="false">ROUND(E165*H165,2)</f>
        <v>0</v>
      </c>
      <c r="N165" s="54" t="n">
        <f aca="false">ROUND(E165*I165,2)</f>
        <v>0</v>
      </c>
      <c r="O165" s="54" t="n">
        <f aca="false">ROUND(E165*J165,2)</f>
        <v>0</v>
      </c>
      <c r="P165" s="57" t="n">
        <f aca="false">SUM(M165:O165)</f>
        <v>0</v>
      </c>
      <c r="Q165" s="37"/>
      <c r="R165" s="37"/>
      <c r="S165" s="8"/>
    </row>
    <row r="166" s="10" customFormat="true" ht="12.8" hidden="false" customHeight="false" outlineLevel="0" collapsed="false">
      <c r="A166" s="91" t="n">
        <f aca="false">A164+1</f>
        <v>8</v>
      </c>
      <c r="B166" s="91" t="s">
        <v>41</v>
      </c>
      <c r="C166" s="61" t="s">
        <v>110</v>
      </c>
      <c r="D166" s="52" t="s">
        <v>43</v>
      </c>
      <c r="E166" s="52" t="n">
        <v>9.9</v>
      </c>
      <c r="F166" s="53"/>
      <c r="G166" s="54"/>
      <c r="H166" s="55"/>
      <c r="I166" s="65"/>
      <c r="J166" s="56"/>
      <c r="K166" s="57" t="n">
        <f aca="false">H166+I166+J166</f>
        <v>0</v>
      </c>
      <c r="L166" s="108" t="n">
        <f aca="false">ROUND(E166*F166,2)</f>
        <v>0</v>
      </c>
      <c r="M166" s="54" t="n">
        <f aca="false">ROUND(E166*H166,2)</f>
        <v>0</v>
      </c>
      <c r="N166" s="54" t="n">
        <f aca="false">ROUND(E166*I166,2)</f>
        <v>0</v>
      </c>
      <c r="O166" s="54" t="n">
        <f aca="false">ROUND(E166*J166,2)</f>
        <v>0</v>
      </c>
      <c r="P166" s="57" t="n">
        <f aca="false">SUM(M166:O166)</f>
        <v>0</v>
      </c>
      <c r="Q166" s="37"/>
      <c r="R166" s="37"/>
      <c r="S166" s="8"/>
    </row>
    <row r="167" s="10" customFormat="true" ht="12.8" hidden="false" customHeight="false" outlineLevel="0" collapsed="false">
      <c r="A167" s="91"/>
      <c r="B167" s="91"/>
      <c r="C167" s="60" t="s">
        <v>129</v>
      </c>
      <c r="D167" s="52" t="s">
        <v>43</v>
      </c>
      <c r="E167" s="52" t="n">
        <v>9.9</v>
      </c>
      <c r="F167" s="53"/>
      <c r="G167" s="54"/>
      <c r="H167" s="55"/>
      <c r="I167" s="55"/>
      <c r="J167" s="56"/>
      <c r="K167" s="57" t="n">
        <f aca="false">H167+I167+J167</f>
        <v>0</v>
      </c>
      <c r="L167" s="108" t="n">
        <f aca="false">ROUND(E167*F167,2)</f>
        <v>0</v>
      </c>
      <c r="M167" s="54" t="n">
        <f aca="false">ROUND(E167*H167,2)</f>
        <v>0</v>
      </c>
      <c r="N167" s="54" t="n">
        <f aca="false">ROUND(E167*I167,2)</f>
        <v>0</v>
      </c>
      <c r="O167" s="54" t="n">
        <f aca="false">ROUND(E167*J167,2)</f>
        <v>0</v>
      </c>
      <c r="P167" s="57" t="n">
        <f aca="false">SUM(M167:O167)</f>
        <v>0</v>
      </c>
      <c r="Q167" s="37"/>
      <c r="R167" s="37"/>
      <c r="S167" s="8"/>
    </row>
    <row r="168" s="10" customFormat="true" ht="12.8" hidden="false" customHeight="false" outlineLevel="0" collapsed="false">
      <c r="A168" s="91" t="n">
        <f aca="false">A166+1</f>
        <v>9</v>
      </c>
      <c r="B168" s="91" t="s">
        <v>41</v>
      </c>
      <c r="C168" s="50" t="s">
        <v>135</v>
      </c>
      <c r="D168" s="51" t="s">
        <v>53</v>
      </c>
      <c r="E168" s="52" t="n">
        <v>2</v>
      </c>
      <c r="F168" s="53"/>
      <c r="G168" s="54"/>
      <c r="H168" s="55"/>
      <c r="I168" s="65"/>
      <c r="J168" s="56"/>
      <c r="K168" s="57" t="n">
        <f aca="false">H168+I168+J168</f>
        <v>0</v>
      </c>
      <c r="L168" s="108" t="n">
        <f aca="false">ROUND(E168*F168,2)</f>
        <v>0</v>
      </c>
      <c r="M168" s="54" t="n">
        <f aca="false">ROUND(E168*H168,2)</f>
        <v>0</v>
      </c>
      <c r="N168" s="54" t="n">
        <f aca="false">ROUND(E168*I168,2)</f>
        <v>0</v>
      </c>
      <c r="O168" s="54" t="n">
        <f aca="false">ROUND(E168*J168,2)</f>
        <v>0</v>
      </c>
      <c r="P168" s="57" t="n">
        <f aca="false">SUM(M168:O168)</f>
        <v>0</v>
      </c>
      <c r="Q168" s="37"/>
      <c r="R168" s="37"/>
      <c r="S168" s="8"/>
    </row>
    <row r="169" s="10" customFormat="true" ht="12.8" hidden="false" customHeight="false" outlineLevel="0" collapsed="false">
      <c r="A169" s="91"/>
      <c r="B169" s="91"/>
      <c r="C169" s="68" t="s">
        <v>136</v>
      </c>
      <c r="D169" s="51" t="s">
        <v>53</v>
      </c>
      <c r="E169" s="52" t="n">
        <v>2</v>
      </c>
      <c r="F169" s="53"/>
      <c r="G169" s="54"/>
      <c r="H169" s="55"/>
      <c r="I169" s="55"/>
      <c r="J169" s="56"/>
      <c r="K169" s="57" t="n">
        <f aca="false">H169+I169+J169</f>
        <v>0</v>
      </c>
      <c r="L169" s="108" t="n">
        <f aca="false">ROUND(E169*F169,2)</f>
        <v>0</v>
      </c>
      <c r="M169" s="54" t="n">
        <f aca="false">ROUND(E169*H169,2)</f>
        <v>0</v>
      </c>
      <c r="N169" s="54" t="n">
        <f aca="false">ROUND(E169*I169,2)</f>
        <v>0</v>
      </c>
      <c r="O169" s="54" t="n">
        <f aca="false">ROUND(E169*J169,2)</f>
        <v>0</v>
      </c>
      <c r="P169" s="57" t="n">
        <f aca="false">SUM(M169:O169)</f>
        <v>0</v>
      </c>
      <c r="Q169" s="37"/>
      <c r="R169" s="37"/>
      <c r="S169" s="8"/>
    </row>
    <row r="170" s="10" customFormat="true" ht="12.8" hidden="false" customHeight="false" outlineLevel="0" collapsed="false">
      <c r="A170" s="91" t="n">
        <f aca="false">A168+1</f>
        <v>10</v>
      </c>
      <c r="B170" s="91" t="s">
        <v>41</v>
      </c>
      <c r="C170" s="50" t="s">
        <v>64</v>
      </c>
      <c r="D170" s="51" t="s">
        <v>50</v>
      </c>
      <c r="E170" s="52" t="n">
        <v>6</v>
      </c>
      <c r="F170" s="53"/>
      <c r="G170" s="54"/>
      <c r="H170" s="55"/>
      <c r="I170" s="65"/>
      <c r="J170" s="56"/>
      <c r="K170" s="57" t="n">
        <f aca="false">H170+I170+J170</f>
        <v>0</v>
      </c>
      <c r="L170" s="108" t="n">
        <f aca="false">ROUND(E170*F170,2)</f>
        <v>0</v>
      </c>
      <c r="M170" s="54" t="n">
        <f aca="false">ROUND(E170*H170,2)</f>
        <v>0</v>
      </c>
      <c r="N170" s="54" t="n">
        <f aca="false">ROUND(E170*I170,2)</f>
        <v>0</v>
      </c>
      <c r="O170" s="54" t="n">
        <f aca="false">ROUND(E170*J170,2)</f>
        <v>0</v>
      </c>
      <c r="P170" s="57" t="n">
        <f aca="false">SUM(M170:O170)</f>
        <v>0</v>
      </c>
      <c r="Q170" s="37"/>
      <c r="R170" s="37"/>
      <c r="S170" s="8"/>
    </row>
    <row r="171" s="10" customFormat="true" ht="12.8" hidden="false" customHeight="false" outlineLevel="0" collapsed="false">
      <c r="A171" s="91"/>
      <c r="B171" s="91"/>
      <c r="C171" s="60" t="s">
        <v>65</v>
      </c>
      <c r="D171" s="52" t="s">
        <v>50</v>
      </c>
      <c r="E171" s="52" t="n">
        <v>6</v>
      </c>
      <c r="F171" s="53"/>
      <c r="G171" s="54"/>
      <c r="H171" s="55"/>
      <c r="I171" s="55"/>
      <c r="J171" s="56"/>
      <c r="K171" s="57" t="n">
        <f aca="false">H171+I171+J171</f>
        <v>0</v>
      </c>
      <c r="L171" s="108" t="n">
        <f aca="false">ROUND(E171*F171,2)</f>
        <v>0</v>
      </c>
      <c r="M171" s="54" t="n">
        <f aca="false">ROUND(E171*H171,2)</f>
        <v>0</v>
      </c>
      <c r="N171" s="54" t="n">
        <f aca="false">ROUND(E171*I171,2)</f>
        <v>0</v>
      </c>
      <c r="O171" s="54" t="n">
        <f aca="false">ROUND(E171*J171,2)</f>
        <v>0</v>
      </c>
      <c r="P171" s="57" t="n">
        <f aca="false">SUM(M171:O171)</f>
        <v>0</v>
      </c>
      <c r="Q171" s="37"/>
      <c r="R171" s="37"/>
      <c r="S171" s="8"/>
    </row>
    <row r="172" s="10" customFormat="true" ht="12.8" hidden="false" customHeight="false" outlineLevel="0" collapsed="false">
      <c r="A172" s="91" t="n">
        <f aca="false">A170+1</f>
        <v>11</v>
      </c>
      <c r="B172" s="91" t="s">
        <v>41</v>
      </c>
      <c r="C172" s="50" t="s">
        <v>137</v>
      </c>
      <c r="D172" s="51" t="s">
        <v>50</v>
      </c>
      <c r="E172" s="52" t="n">
        <v>6</v>
      </c>
      <c r="F172" s="53"/>
      <c r="G172" s="54"/>
      <c r="H172" s="55"/>
      <c r="I172" s="65"/>
      <c r="J172" s="56"/>
      <c r="K172" s="57" t="n">
        <f aca="false">H172+I172+J172</f>
        <v>0</v>
      </c>
      <c r="L172" s="108" t="n">
        <f aca="false">ROUND(E172*F172,2)</f>
        <v>0</v>
      </c>
      <c r="M172" s="54" t="n">
        <f aca="false">ROUND(E172*H172,2)</f>
        <v>0</v>
      </c>
      <c r="N172" s="54" t="n">
        <f aca="false">ROUND(E172*I172,2)</f>
        <v>0</v>
      </c>
      <c r="O172" s="54" t="n">
        <f aca="false">ROUND(E172*J172,2)</f>
        <v>0</v>
      </c>
      <c r="P172" s="57" t="n">
        <f aca="false">SUM(M172:O172)</f>
        <v>0</v>
      </c>
      <c r="Q172" s="37"/>
      <c r="R172" s="37"/>
      <c r="S172" s="8"/>
    </row>
    <row r="173" s="10" customFormat="true" ht="12.8" hidden="false" customHeight="false" outlineLevel="0" collapsed="false">
      <c r="A173" s="91"/>
      <c r="B173" s="91"/>
      <c r="C173" s="60" t="s">
        <v>67</v>
      </c>
      <c r="D173" s="52" t="s">
        <v>43</v>
      </c>
      <c r="E173" s="52" t="n">
        <v>2.9</v>
      </c>
      <c r="F173" s="53"/>
      <c r="G173" s="54"/>
      <c r="H173" s="55"/>
      <c r="I173" s="55"/>
      <c r="J173" s="56"/>
      <c r="K173" s="57" t="n">
        <f aca="false">H173+I173+J173</f>
        <v>0</v>
      </c>
      <c r="L173" s="108" t="n">
        <f aca="false">ROUND(E173*F173,2)</f>
        <v>0</v>
      </c>
      <c r="M173" s="54" t="n">
        <f aca="false">ROUND(E173*H173,2)</f>
        <v>0</v>
      </c>
      <c r="N173" s="54" t="n">
        <f aca="false">ROUND(E173*I173,2)</f>
        <v>0</v>
      </c>
      <c r="O173" s="54" t="n">
        <f aca="false">ROUND(E173*J173,2)</f>
        <v>0</v>
      </c>
      <c r="P173" s="57" t="n">
        <f aca="false">SUM(M173:O173)</f>
        <v>0</v>
      </c>
      <c r="Q173" s="37"/>
      <c r="R173" s="37"/>
      <c r="S173" s="8"/>
    </row>
    <row r="174" s="10" customFormat="true" ht="12.8" hidden="false" customHeight="false" outlineLevel="0" collapsed="false">
      <c r="A174" s="91" t="n">
        <f aca="false">A172+1</f>
        <v>12</v>
      </c>
      <c r="B174" s="91" t="s">
        <v>41</v>
      </c>
      <c r="C174" s="50" t="s">
        <v>138</v>
      </c>
      <c r="D174" s="51" t="s">
        <v>43</v>
      </c>
      <c r="E174" s="52" t="n">
        <v>3.7</v>
      </c>
      <c r="F174" s="53"/>
      <c r="G174" s="54"/>
      <c r="H174" s="55"/>
      <c r="I174" s="65"/>
      <c r="J174" s="56"/>
      <c r="K174" s="57" t="n">
        <f aca="false">H174+I174+J174</f>
        <v>0</v>
      </c>
      <c r="L174" s="108" t="n">
        <f aca="false">ROUND(E174*F174,2)</f>
        <v>0</v>
      </c>
      <c r="M174" s="54" t="n">
        <f aca="false">ROUND(E174*H174,2)</f>
        <v>0</v>
      </c>
      <c r="N174" s="54" t="n">
        <f aca="false">ROUND(E174*I174,2)</f>
        <v>0</v>
      </c>
      <c r="O174" s="54" t="n">
        <f aca="false">ROUND(E174*J174,2)</f>
        <v>0</v>
      </c>
      <c r="P174" s="57" t="n">
        <f aca="false">SUM(M174:O174)</f>
        <v>0</v>
      </c>
      <c r="Q174" s="37"/>
      <c r="R174" s="37"/>
      <c r="S174" s="8"/>
    </row>
    <row r="175" s="10" customFormat="true" ht="11.45" hidden="false" customHeight="true" outlineLevel="0" collapsed="false">
      <c r="A175" s="91"/>
      <c r="B175" s="91"/>
      <c r="C175" s="62" t="s">
        <v>77</v>
      </c>
      <c r="D175" s="63" t="s">
        <v>78</v>
      </c>
      <c r="E175" s="64" t="n">
        <f aca="false">E174*0.55</f>
        <v>2.035</v>
      </c>
      <c r="F175" s="53"/>
      <c r="G175" s="54"/>
      <c r="H175" s="55"/>
      <c r="I175" s="55"/>
      <c r="J175" s="56"/>
      <c r="K175" s="57" t="n">
        <f aca="false">H175+I175+J175</f>
        <v>0</v>
      </c>
      <c r="L175" s="108" t="n">
        <f aca="false">ROUND(E175*F175,2)</f>
        <v>0</v>
      </c>
      <c r="M175" s="54" t="n">
        <f aca="false">ROUND(E175*H175,2)</f>
        <v>0</v>
      </c>
      <c r="N175" s="54" t="n">
        <f aca="false">ROUND(E175*I175,2)</f>
        <v>0</v>
      </c>
      <c r="O175" s="54" t="n">
        <f aca="false">ROUND(E175*J175,2)</f>
        <v>0</v>
      </c>
      <c r="P175" s="57" t="n">
        <f aca="false">SUM(M175:O175)</f>
        <v>0</v>
      </c>
      <c r="Q175" s="37"/>
      <c r="R175" s="37"/>
      <c r="S175" s="8"/>
    </row>
    <row r="176" s="10" customFormat="true" ht="11.45" hidden="false" customHeight="true" outlineLevel="0" collapsed="false">
      <c r="A176" s="91"/>
      <c r="B176" s="91"/>
      <c r="C176" s="62" t="s">
        <v>79</v>
      </c>
      <c r="D176" s="63" t="s">
        <v>78</v>
      </c>
      <c r="E176" s="64" t="n">
        <f aca="false">E174*0.25</f>
        <v>0.925</v>
      </c>
      <c r="F176" s="53"/>
      <c r="G176" s="54"/>
      <c r="H176" s="55"/>
      <c r="I176" s="55"/>
      <c r="J176" s="56"/>
      <c r="K176" s="57" t="n">
        <f aca="false">H176+I176+J176</f>
        <v>0</v>
      </c>
      <c r="L176" s="108" t="n">
        <f aca="false">ROUND(E176*F176,2)</f>
        <v>0</v>
      </c>
      <c r="M176" s="54" t="n">
        <f aca="false">ROUND(E176*H176,2)</f>
        <v>0</v>
      </c>
      <c r="N176" s="54" t="n">
        <f aca="false">ROUND(E176*I176,2)</f>
        <v>0</v>
      </c>
      <c r="O176" s="54" t="n">
        <f aca="false">ROUND(E176*J176,2)</f>
        <v>0</v>
      </c>
      <c r="P176" s="57" t="n">
        <f aca="false">SUM(M176:O176)</f>
        <v>0</v>
      </c>
      <c r="Q176" s="37"/>
      <c r="R176" s="37"/>
      <c r="S176" s="8"/>
    </row>
    <row r="177" s="10" customFormat="true" ht="11.45" hidden="false" customHeight="true" outlineLevel="0" collapsed="false">
      <c r="A177" s="91"/>
      <c r="B177" s="91"/>
      <c r="C177" s="62" t="s">
        <v>80</v>
      </c>
      <c r="D177" s="63" t="s">
        <v>50</v>
      </c>
      <c r="E177" s="64" t="n">
        <f aca="false">E174*1.52</f>
        <v>5.624</v>
      </c>
      <c r="F177" s="53"/>
      <c r="G177" s="54"/>
      <c r="H177" s="55"/>
      <c r="I177" s="55"/>
      <c r="J177" s="56"/>
      <c r="K177" s="57" t="n">
        <f aca="false">H177+I177+J177</f>
        <v>0</v>
      </c>
      <c r="L177" s="108" t="n">
        <f aca="false">ROUND(E177*F177,2)</f>
        <v>0</v>
      </c>
      <c r="M177" s="54" t="n">
        <f aca="false">ROUND(E177*H177,2)</f>
        <v>0</v>
      </c>
      <c r="N177" s="54" t="n">
        <f aca="false">ROUND(E177*I177,2)</f>
        <v>0</v>
      </c>
      <c r="O177" s="54" t="n">
        <f aca="false">ROUND(E177*J177,2)</f>
        <v>0</v>
      </c>
      <c r="P177" s="57" t="n">
        <f aca="false">SUM(M177:O177)</f>
        <v>0</v>
      </c>
      <c r="Q177" s="37"/>
      <c r="R177" s="37"/>
      <c r="S177" s="8"/>
    </row>
    <row r="178" s="10" customFormat="true" ht="12.8" hidden="false" customHeight="false" outlineLevel="0" collapsed="false">
      <c r="A178" s="91"/>
      <c r="B178" s="91"/>
      <c r="C178" s="68" t="s">
        <v>82</v>
      </c>
      <c r="D178" s="51" t="s">
        <v>83</v>
      </c>
      <c r="E178" s="52" t="n">
        <v>2</v>
      </c>
      <c r="F178" s="53"/>
      <c r="G178" s="54"/>
      <c r="H178" s="55"/>
      <c r="I178" s="55"/>
      <c r="J178" s="56"/>
      <c r="K178" s="57" t="n">
        <f aca="false">H178+I178+J178</f>
        <v>0</v>
      </c>
      <c r="L178" s="108" t="n">
        <f aca="false">ROUND(E178*F178,2)</f>
        <v>0</v>
      </c>
      <c r="M178" s="54" t="n">
        <f aca="false">ROUND(E178*H178,2)</f>
        <v>0</v>
      </c>
      <c r="N178" s="54" t="n">
        <f aca="false">ROUND(E178*I178,2)</f>
        <v>0</v>
      </c>
      <c r="O178" s="54" t="n">
        <f aca="false">ROUND(E178*J178,2)</f>
        <v>0</v>
      </c>
      <c r="P178" s="57" t="n">
        <f aca="false">SUM(M178:O178)</f>
        <v>0</v>
      </c>
      <c r="Q178" s="37"/>
      <c r="R178" s="37"/>
      <c r="S178" s="8"/>
    </row>
    <row r="179" s="10" customFormat="true" ht="12.8" hidden="false" customHeight="false" outlineLevel="0" collapsed="false">
      <c r="A179" s="91" t="n">
        <f aca="false">A174+1</f>
        <v>13</v>
      </c>
      <c r="B179" s="91" t="s">
        <v>41</v>
      </c>
      <c r="C179" s="130" t="s">
        <v>139</v>
      </c>
      <c r="D179" s="70" t="s">
        <v>43</v>
      </c>
      <c r="E179" s="52" t="n">
        <v>18.5</v>
      </c>
      <c r="F179" s="53"/>
      <c r="G179" s="54"/>
      <c r="H179" s="55"/>
      <c r="I179" s="65"/>
      <c r="J179" s="56"/>
      <c r="K179" s="57" t="n">
        <f aca="false">H179+I179+J179</f>
        <v>0</v>
      </c>
      <c r="L179" s="108" t="n">
        <f aca="false">ROUND(E179*F179,2)</f>
        <v>0</v>
      </c>
      <c r="M179" s="54" t="n">
        <f aca="false">ROUND(E179*H179,2)</f>
        <v>0</v>
      </c>
      <c r="N179" s="54" t="n">
        <f aca="false">ROUND(E179*I179,2)</f>
        <v>0</v>
      </c>
      <c r="O179" s="54" t="n">
        <f aca="false">ROUND(E179*J179,2)</f>
        <v>0</v>
      </c>
      <c r="P179" s="57" t="n">
        <f aca="false">SUM(M179:O179)</f>
        <v>0</v>
      </c>
      <c r="Q179" s="37"/>
      <c r="R179" s="37"/>
      <c r="S179" s="8"/>
    </row>
    <row r="180" s="10" customFormat="true" ht="12.8" hidden="false" customHeight="false" outlineLevel="0" collapsed="false">
      <c r="A180" s="131" t="s">
        <v>140</v>
      </c>
      <c r="B180" s="131"/>
      <c r="C180" s="132" t="s">
        <v>141</v>
      </c>
      <c r="D180" s="133" t="s">
        <v>142</v>
      </c>
      <c r="E180" s="134" t="n">
        <f aca="false">E179*1.08</f>
        <v>19.98</v>
      </c>
      <c r="F180" s="135"/>
      <c r="G180" s="136"/>
      <c r="H180" s="136"/>
      <c r="I180" s="136"/>
      <c r="J180" s="56"/>
      <c r="K180" s="57" t="n">
        <f aca="false">H180+I180+J180</f>
        <v>0</v>
      </c>
      <c r="L180" s="108" t="n">
        <f aca="false">ROUND(E180*F180,2)</f>
        <v>0</v>
      </c>
      <c r="M180" s="54" t="n">
        <f aca="false">ROUND(E180*H180,2)</f>
        <v>0</v>
      </c>
      <c r="N180" s="54" t="n">
        <f aca="false">ROUND(E180*I180,2)</f>
        <v>0</v>
      </c>
      <c r="O180" s="54" t="n">
        <f aca="false">ROUND(E180*J180,2)</f>
        <v>0</v>
      </c>
      <c r="P180" s="57" t="n">
        <f aca="false">SUM(M180:O180)</f>
        <v>0</v>
      </c>
      <c r="Q180" s="137"/>
      <c r="R180" s="138"/>
      <c r="S180" s="139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0"/>
      <c r="BJ180" s="140"/>
      <c r="BK180" s="140"/>
      <c r="BL180" s="140"/>
      <c r="BM180" s="140"/>
      <c r="BN180" s="140"/>
      <c r="BO180" s="140"/>
      <c r="BP180" s="140"/>
      <c r="BQ180" s="140"/>
      <c r="BR180" s="140"/>
      <c r="BS180" s="140"/>
      <c r="BT180" s="140"/>
      <c r="BU180" s="140"/>
      <c r="BV180" s="140"/>
      <c r="BW180" s="140"/>
      <c r="BX180" s="140"/>
      <c r="BY180" s="140"/>
      <c r="BZ180" s="140"/>
      <c r="CA180" s="140"/>
      <c r="CB180" s="140"/>
      <c r="CC180" s="140"/>
      <c r="CD180" s="140"/>
      <c r="CE180" s="140"/>
      <c r="CF180" s="140"/>
      <c r="CG180" s="140"/>
      <c r="CH180" s="140"/>
      <c r="CI180" s="140"/>
      <c r="CJ180" s="140"/>
      <c r="CK180" s="140"/>
      <c r="CL180" s="140"/>
      <c r="CM180" s="140"/>
      <c r="CN180" s="140"/>
      <c r="CO180" s="140"/>
      <c r="CP180" s="140"/>
      <c r="CQ180" s="140"/>
      <c r="CR180" s="140"/>
      <c r="CS180" s="140"/>
      <c r="CT180" s="140"/>
      <c r="CU180" s="140"/>
      <c r="CV180" s="140"/>
      <c r="CW180" s="140"/>
      <c r="CX180" s="140"/>
      <c r="CY180" s="140"/>
      <c r="CZ180" s="140"/>
      <c r="DA180" s="140"/>
      <c r="DB180" s="140"/>
      <c r="DC180" s="140"/>
      <c r="DD180" s="140"/>
      <c r="DE180" s="140"/>
      <c r="DF180" s="140"/>
      <c r="DG180" s="140"/>
      <c r="DH180" s="140"/>
      <c r="DI180" s="140"/>
      <c r="DJ180" s="140"/>
      <c r="DK180" s="140"/>
      <c r="DL180" s="140"/>
      <c r="DM180" s="140"/>
      <c r="DN180" s="140"/>
      <c r="DO180" s="140"/>
      <c r="DP180" s="140"/>
      <c r="DQ180" s="140"/>
      <c r="DR180" s="140"/>
      <c r="DS180" s="140"/>
      <c r="DT180" s="140"/>
      <c r="DU180" s="140"/>
      <c r="DV180" s="140"/>
      <c r="DW180" s="140"/>
      <c r="DX180" s="140"/>
      <c r="DY180" s="140"/>
      <c r="DZ180" s="140"/>
      <c r="EA180" s="140"/>
      <c r="EB180" s="140"/>
      <c r="EC180" s="140"/>
      <c r="ED180" s="140"/>
      <c r="EE180" s="140"/>
      <c r="EF180" s="140"/>
      <c r="EG180" s="140"/>
      <c r="EH180" s="140"/>
      <c r="EI180" s="140"/>
      <c r="EJ180" s="140"/>
      <c r="EK180" s="140"/>
      <c r="EL180" s="140"/>
      <c r="EM180" s="140"/>
      <c r="EN180" s="140"/>
      <c r="EO180" s="140"/>
      <c r="EP180" s="140"/>
      <c r="EQ180" s="140"/>
      <c r="ER180" s="140"/>
      <c r="ES180" s="140"/>
      <c r="ET180" s="140"/>
      <c r="EU180" s="140"/>
      <c r="EV180" s="140"/>
      <c r="EW180" s="140"/>
      <c r="EX180" s="140"/>
      <c r="EY180" s="140"/>
      <c r="EZ180" s="140"/>
      <c r="FA180" s="140"/>
      <c r="FB180" s="140"/>
      <c r="FC180" s="140"/>
      <c r="FD180" s="140"/>
      <c r="FE180" s="140"/>
      <c r="FF180" s="140"/>
      <c r="FG180" s="140"/>
      <c r="FH180" s="140"/>
      <c r="FI180" s="140"/>
      <c r="FJ180" s="140"/>
      <c r="FK180" s="140"/>
      <c r="FL180" s="140"/>
      <c r="FM180" s="140"/>
      <c r="FN180" s="140"/>
      <c r="FO180" s="140"/>
      <c r="FP180" s="140"/>
      <c r="FQ180" s="140"/>
      <c r="FR180" s="140"/>
      <c r="FS180" s="140"/>
      <c r="FT180" s="140"/>
      <c r="FU180" s="140"/>
      <c r="FV180" s="140"/>
      <c r="FW180" s="140"/>
      <c r="FX180" s="140"/>
      <c r="FY180" s="140"/>
      <c r="FZ180" s="140"/>
      <c r="GA180" s="140"/>
      <c r="GB180" s="140"/>
      <c r="GC180" s="140"/>
      <c r="GD180" s="140"/>
      <c r="GE180" s="140"/>
      <c r="GF180" s="140"/>
      <c r="GG180" s="140"/>
      <c r="GH180" s="140"/>
      <c r="GI180" s="140"/>
      <c r="GJ180" s="140"/>
      <c r="GK180" s="140"/>
      <c r="GL180" s="140"/>
      <c r="GM180" s="140"/>
      <c r="GN180" s="140"/>
      <c r="GO180" s="140"/>
      <c r="GP180" s="140"/>
      <c r="GQ180" s="140"/>
      <c r="GR180" s="140"/>
      <c r="GS180" s="140"/>
      <c r="GT180" s="140"/>
      <c r="GU180" s="140"/>
      <c r="GV180" s="140"/>
      <c r="GW180" s="140"/>
      <c r="GX180" s="140"/>
      <c r="GY180" s="140"/>
      <c r="GZ180" s="140"/>
      <c r="HA180" s="140"/>
      <c r="HB180" s="140"/>
      <c r="HC180" s="140"/>
      <c r="HD180" s="140"/>
      <c r="HE180" s="140"/>
      <c r="HF180" s="140"/>
      <c r="HG180" s="140"/>
      <c r="HH180" s="140"/>
      <c r="HI180" s="140"/>
      <c r="HJ180" s="140"/>
      <c r="HK180" s="140"/>
      <c r="HL180" s="140"/>
      <c r="HM180" s="140"/>
      <c r="HN180" s="140"/>
      <c r="HO180" s="140"/>
      <c r="HP180" s="140"/>
      <c r="HQ180" s="140"/>
      <c r="HR180" s="140"/>
      <c r="HS180" s="140"/>
      <c r="HT180" s="140"/>
      <c r="HU180" s="140"/>
      <c r="HV180" s="140"/>
      <c r="HW180" s="140"/>
      <c r="HX180" s="140"/>
      <c r="HY180" s="140"/>
      <c r="HZ180" s="140"/>
      <c r="IA180" s="140"/>
      <c r="IB180" s="140"/>
      <c r="IC180" s="140"/>
      <c r="ID180" s="140"/>
      <c r="IE180" s="140"/>
      <c r="IF180" s="140"/>
      <c r="IG180" s="140"/>
      <c r="IH180" s="140"/>
      <c r="II180" s="140"/>
      <c r="IJ180" s="140"/>
      <c r="IK180" s="140"/>
      <c r="IL180" s="140"/>
      <c r="IM180" s="140"/>
      <c r="IN180" s="140"/>
      <c r="IO180" s="140"/>
      <c r="IP180" s="140"/>
      <c r="IQ180" s="140"/>
      <c r="IR180" s="140"/>
      <c r="IS180" s="140"/>
      <c r="IT180" s="140"/>
      <c r="IU180" s="140"/>
      <c r="IV180" s="140"/>
    </row>
    <row r="181" s="10" customFormat="true" ht="12.8" hidden="false" customHeight="false" outlineLevel="0" collapsed="false">
      <c r="A181" s="131" t="s">
        <v>140</v>
      </c>
      <c r="B181" s="131"/>
      <c r="C181" s="132" t="s">
        <v>143</v>
      </c>
      <c r="D181" s="134" t="s">
        <v>78</v>
      </c>
      <c r="E181" s="134" t="n">
        <f aca="false">E179*4.5</f>
        <v>83.25</v>
      </c>
      <c r="F181" s="135"/>
      <c r="G181" s="136"/>
      <c r="H181" s="136"/>
      <c r="I181" s="136"/>
      <c r="J181" s="56"/>
      <c r="K181" s="57" t="n">
        <f aca="false">H181+I181+J181</f>
        <v>0</v>
      </c>
      <c r="L181" s="108" t="n">
        <f aca="false">ROUND(E181*F181,2)</f>
        <v>0</v>
      </c>
      <c r="M181" s="54" t="n">
        <f aca="false">ROUND(E181*H181,2)</f>
        <v>0</v>
      </c>
      <c r="N181" s="54" t="n">
        <f aca="false">ROUND(E181*I181,2)</f>
        <v>0</v>
      </c>
      <c r="O181" s="54" t="n">
        <f aca="false">ROUND(E181*J181,2)</f>
        <v>0</v>
      </c>
      <c r="P181" s="57" t="n">
        <f aca="false">SUM(M181:O181)</f>
        <v>0</v>
      </c>
      <c r="Q181" s="137"/>
      <c r="R181" s="8"/>
      <c r="S181" s="141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2"/>
      <c r="BQ181" s="142"/>
      <c r="BR181" s="142"/>
      <c r="BS181" s="142"/>
      <c r="BT181" s="142"/>
      <c r="BU181" s="142"/>
      <c r="BV181" s="142"/>
      <c r="BW181" s="142"/>
      <c r="BX181" s="142"/>
      <c r="BY181" s="142"/>
      <c r="BZ181" s="142"/>
      <c r="CA181" s="142"/>
      <c r="CB181" s="142"/>
      <c r="CC181" s="142"/>
      <c r="CD181" s="142"/>
      <c r="CE181" s="142"/>
      <c r="CF181" s="142"/>
      <c r="CG181" s="142"/>
      <c r="CH181" s="142"/>
      <c r="CI181" s="142"/>
      <c r="CJ181" s="142"/>
      <c r="CK181" s="142"/>
      <c r="CL181" s="142"/>
      <c r="CM181" s="142"/>
      <c r="CN181" s="142"/>
      <c r="CO181" s="142"/>
      <c r="CP181" s="142"/>
      <c r="CQ181" s="142"/>
      <c r="CR181" s="142"/>
      <c r="CS181" s="142"/>
      <c r="CT181" s="142"/>
      <c r="CU181" s="142"/>
      <c r="CV181" s="142"/>
      <c r="CW181" s="142"/>
      <c r="CX181" s="142"/>
      <c r="CY181" s="142"/>
      <c r="CZ181" s="142"/>
      <c r="DA181" s="142"/>
      <c r="DB181" s="142"/>
      <c r="DC181" s="142"/>
      <c r="DD181" s="142"/>
      <c r="DE181" s="142"/>
      <c r="DF181" s="142"/>
      <c r="DG181" s="142"/>
      <c r="DH181" s="142"/>
      <c r="DI181" s="142"/>
      <c r="DJ181" s="142"/>
      <c r="DK181" s="142"/>
      <c r="DL181" s="142"/>
      <c r="DM181" s="142"/>
      <c r="DN181" s="142"/>
      <c r="DO181" s="142"/>
      <c r="DP181" s="142"/>
      <c r="DQ181" s="142"/>
      <c r="DR181" s="142"/>
      <c r="DS181" s="142"/>
      <c r="DT181" s="142"/>
      <c r="DU181" s="142"/>
      <c r="DV181" s="142"/>
      <c r="DW181" s="142"/>
      <c r="DX181" s="142"/>
      <c r="DY181" s="142"/>
      <c r="DZ181" s="142"/>
      <c r="EA181" s="142"/>
      <c r="EB181" s="142"/>
      <c r="EC181" s="142"/>
      <c r="ED181" s="142"/>
      <c r="EE181" s="142"/>
      <c r="EF181" s="142"/>
      <c r="EG181" s="142"/>
      <c r="EH181" s="142"/>
      <c r="EI181" s="142"/>
      <c r="EJ181" s="142"/>
      <c r="EK181" s="142"/>
      <c r="EL181" s="142"/>
      <c r="EM181" s="142"/>
      <c r="EN181" s="142"/>
      <c r="EO181" s="142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142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  <c r="FM181" s="142"/>
      <c r="FN181" s="142"/>
      <c r="FO181" s="142"/>
      <c r="FP181" s="142"/>
      <c r="FQ181" s="142"/>
      <c r="FR181" s="142"/>
      <c r="FS181" s="142"/>
      <c r="FT181" s="142"/>
      <c r="FU181" s="142"/>
      <c r="FV181" s="142"/>
      <c r="FW181" s="142"/>
      <c r="FX181" s="142"/>
      <c r="FY181" s="142"/>
      <c r="FZ181" s="142"/>
      <c r="GA181" s="142"/>
      <c r="GB181" s="142"/>
      <c r="GC181" s="142"/>
      <c r="GD181" s="142"/>
      <c r="GE181" s="142"/>
      <c r="GF181" s="142"/>
      <c r="GG181" s="142"/>
      <c r="GH181" s="142"/>
      <c r="GI181" s="142"/>
      <c r="GJ181" s="142"/>
      <c r="GK181" s="142"/>
      <c r="GL181" s="142"/>
      <c r="GM181" s="142"/>
      <c r="GN181" s="142"/>
      <c r="GO181" s="142"/>
      <c r="GP181" s="142"/>
      <c r="GQ181" s="142"/>
      <c r="GR181" s="142"/>
      <c r="GS181" s="142"/>
      <c r="GT181" s="142"/>
      <c r="GU181" s="142"/>
      <c r="GV181" s="142"/>
      <c r="GW181" s="142"/>
      <c r="GX181" s="142"/>
      <c r="GY181" s="142"/>
      <c r="GZ181" s="142"/>
      <c r="HA181" s="142"/>
      <c r="HB181" s="142"/>
      <c r="HC181" s="142"/>
      <c r="HD181" s="142"/>
      <c r="HE181" s="142"/>
      <c r="HF181" s="142"/>
      <c r="HG181" s="142"/>
      <c r="HH181" s="142"/>
      <c r="HI181" s="142"/>
      <c r="HJ181" s="142"/>
      <c r="HK181" s="142"/>
      <c r="HL181" s="142"/>
      <c r="HM181" s="142"/>
      <c r="HN181" s="142"/>
      <c r="HO181" s="142"/>
      <c r="HP181" s="142"/>
      <c r="HQ181" s="142"/>
      <c r="HR181" s="142"/>
      <c r="HS181" s="142"/>
      <c r="HT181" s="142"/>
      <c r="HU181" s="142"/>
      <c r="HV181" s="142"/>
      <c r="HW181" s="142"/>
      <c r="HX181" s="142"/>
      <c r="HY181" s="142"/>
      <c r="HZ181" s="142"/>
      <c r="IA181" s="142"/>
      <c r="IB181" s="142"/>
      <c r="IC181" s="142"/>
      <c r="ID181" s="142"/>
      <c r="IE181" s="142"/>
      <c r="IF181" s="142"/>
      <c r="IG181" s="142"/>
      <c r="IH181" s="142"/>
      <c r="II181" s="142"/>
      <c r="IJ181" s="142"/>
      <c r="IK181" s="142"/>
      <c r="IL181" s="142"/>
      <c r="IM181" s="142"/>
      <c r="IN181" s="142"/>
      <c r="IO181" s="142"/>
      <c r="IP181" s="142"/>
      <c r="IQ181" s="142"/>
      <c r="IR181" s="142"/>
      <c r="IS181" s="142"/>
      <c r="IT181" s="142"/>
      <c r="IU181" s="142"/>
      <c r="IV181" s="142"/>
    </row>
    <row r="182" s="10" customFormat="true" ht="12.8" hidden="false" customHeight="false" outlineLevel="0" collapsed="false">
      <c r="A182" s="131" t="s">
        <v>140</v>
      </c>
      <c r="B182" s="131"/>
      <c r="C182" s="132" t="s">
        <v>144</v>
      </c>
      <c r="D182" s="131" t="s">
        <v>53</v>
      </c>
      <c r="E182" s="134" t="n">
        <f aca="false">E179*10</f>
        <v>185</v>
      </c>
      <c r="F182" s="135"/>
      <c r="G182" s="136"/>
      <c r="H182" s="136"/>
      <c r="I182" s="136"/>
      <c r="J182" s="56"/>
      <c r="K182" s="57" t="n">
        <f aca="false">H182+I182+J182</f>
        <v>0</v>
      </c>
      <c r="L182" s="108" t="n">
        <f aca="false">ROUND(E182*F182,2)</f>
        <v>0</v>
      </c>
      <c r="M182" s="54" t="n">
        <f aca="false">ROUND(E182*H182,2)</f>
        <v>0</v>
      </c>
      <c r="N182" s="54" t="n">
        <f aca="false">ROUND(E182*I182,2)</f>
        <v>0</v>
      </c>
      <c r="O182" s="54" t="n">
        <f aca="false">ROUND(E182*J182,2)</f>
        <v>0</v>
      </c>
      <c r="P182" s="57" t="n">
        <f aca="false">SUM(M182:O182)</f>
        <v>0</v>
      </c>
      <c r="Q182" s="137"/>
      <c r="R182" s="138"/>
      <c r="S182" s="139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  <c r="BG182" s="140"/>
      <c r="BH182" s="140"/>
      <c r="BI182" s="140"/>
      <c r="BJ182" s="140"/>
      <c r="BK182" s="140"/>
      <c r="BL182" s="140"/>
      <c r="BM182" s="140"/>
      <c r="BN182" s="140"/>
      <c r="BO182" s="140"/>
      <c r="BP182" s="140"/>
      <c r="BQ182" s="140"/>
      <c r="BR182" s="140"/>
      <c r="BS182" s="140"/>
      <c r="BT182" s="140"/>
      <c r="BU182" s="140"/>
      <c r="BV182" s="140"/>
      <c r="BW182" s="140"/>
      <c r="BX182" s="140"/>
      <c r="BY182" s="140"/>
      <c r="BZ182" s="140"/>
      <c r="CA182" s="140"/>
      <c r="CB182" s="140"/>
      <c r="CC182" s="140"/>
      <c r="CD182" s="140"/>
      <c r="CE182" s="140"/>
      <c r="CF182" s="140"/>
      <c r="CG182" s="140"/>
      <c r="CH182" s="140"/>
      <c r="CI182" s="140"/>
      <c r="CJ182" s="140"/>
      <c r="CK182" s="140"/>
      <c r="CL182" s="140"/>
      <c r="CM182" s="140"/>
      <c r="CN182" s="140"/>
      <c r="CO182" s="140"/>
      <c r="CP182" s="140"/>
      <c r="CQ182" s="140"/>
      <c r="CR182" s="140"/>
      <c r="CS182" s="140"/>
      <c r="CT182" s="140"/>
      <c r="CU182" s="140"/>
      <c r="CV182" s="140"/>
      <c r="CW182" s="140"/>
      <c r="CX182" s="140"/>
      <c r="CY182" s="140"/>
      <c r="CZ182" s="140"/>
      <c r="DA182" s="140"/>
      <c r="DB182" s="140"/>
      <c r="DC182" s="140"/>
      <c r="DD182" s="140"/>
      <c r="DE182" s="140"/>
      <c r="DF182" s="140"/>
      <c r="DG182" s="140"/>
      <c r="DH182" s="140"/>
      <c r="DI182" s="140"/>
      <c r="DJ182" s="140"/>
      <c r="DK182" s="140"/>
      <c r="DL182" s="140"/>
      <c r="DM182" s="140"/>
      <c r="DN182" s="140"/>
      <c r="DO182" s="140"/>
      <c r="DP182" s="140"/>
      <c r="DQ182" s="140"/>
      <c r="DR182" s="140"/>
      <c r="DS182" s="140"/>
      <c r="DT182" s="140"/>
      <c r="DU182" s="140"/>
      <c r="DV182" s="140"/>
      <c r="DW182" s="140"/>
      <c r="DX182" s="140"/>
      <c r="DY182" s="140"/>
      <c r="DZ182" s="140"/>
      <c r="EA182" s="140"/>
      <c r="EB182" s="140"/>
      <c r="EC182" s="140"/>
      <c r="ED182" s="140"/>
      <c r="EE182" s="140"/>
      <c r="EF182" s="140"/>
      <c r="EG182" s="140"/>
      <c r="EH182" s="140"/>
      <c r="EI182" s="140"/>
      <c r="EJ182" s="140"/>
      <c r="EK182" s="140"/>
      <c r="EL182" s="140"/>
      <c r="EM182" s="140"/>
      <c r="EN182" s="140"/>
      <c r="EO182" s="140"/>
      <c r="EP182" s="140"/>
      <c r="EQ182" s="140"/>
      <c r="ER182" s="140"/>
      <c r="ES182" s="140"/>
      <c r="ET182" s="140"/>
      <c r="EU182" s="140"/>
      <c r="EV182" s="140"/>
      <c r="EW182" s="140"/>
      <c r="EX182" s="140"/>
      <c r="EY182" s="140"/>
      <c r="EZ182" s="140"/>
      <c r="FA182" s="140"/>
      <c r="FB182" s="140"/>
      <c r="FC182" s="140"/>
      <c r="FD182" s="140"/>
      <c r="FE182" s="140"/>
      <c r="FF182" s="140"/>
      <c r="FG182" s="140"/>
      <c r="FH182" s="140"/>
      <c r="FI182" s="140"/>
      <c r="FJ182" s="140"/>
      <c r="FK182" s="140"/>
      <c r="FL182" s="140"/>
      <c r="FM182" s="140"/>
      <c r="FN182" s="140"/>
      <c r="FO182" s="140"/>
      <c r="FP182" s="140"/>
      <c r="FQ182" s="140"/>
      <c r="FR182" s="140"/>
      <c r="FS182" s="140"/>
      <c r="FT182" s="140"/>
      <c r="FU182" s="140"/>
      <c r="FV182" s="140"/>
      <c r="FW182" s="140"/>
      <c r="FX182" s="140"/>
      <c r="FY182" s="140"/>
      <c r="FZ182" s="140"/>
      <c r="GA182" s="140"/>
      <c r="GB182" s="140"/>
      <c r="GC182" s="140"/>
      <c r="GD182" s="140"/>
      <c r="GE182" s="140"/>
      <c r="GF182" s="140"/>
      <c r="GG182" s="140"/>
      <c r="GH182" s="140"/>
      <c r="GI182" s="140"/>
      <c r="GJ182" s="140"/>
      <c r="GK182" s="140"/>
      <c r="GL182" s="140"/>
      <c r="GM182" s="140"/>
      <c r="GN182" s="140"/>
      <c r="GO182" s="140"/>
      <c r="GP182" s="140"/>
      <c r="GQ182" s="140"/>
      <c r="GR182" s="140"/>
      <c r="GS182" s="140"/>
      <c r="GT182" s="140"/>
      <c r="GU182" s="140"/>
      <c r="GV182" s="140"/>
      <c r="GW182" s="140"/>
      <c r="GX182" s="140"/>
      <c r="GY182" s="140"/>
      <c r="GZ182" s="140"/>
      <c r="HA182" s="140"/>
      <c r="HB182" s="140"/>
      <c r="HC182" s="140"/>
      <c r="HD182" s="140"/>
      <c r="HE182" s="140"/>
      <c r="HF182" s="140"/>
      <c r="HG182" s="140"/>
      <c r="HH182" s="140"/>
      <c r="HI182" s="140"/>
      <c r="HJ182" s="140"/>
      <c r="HK182" s="140"/>
      <c r="HL182" s="140"/>
      <c r="HM182" s="140"/>
      <c r="HN182" s="140"/>
      <c r="HO182" s="140"/>
      <c r="HP182" s="140"/>
      <c r="HQ182" s="140"/>
      <c r="HR182" s="140"/>
      <c r="HS182" s="140"/>
      <c r="HT182" s="140"/>
      <c r="HU182" s="140"/>
      <c r="HV182" s="140"/>
      <c r="HW182" s="140"/>
      <c r="HX182" s="140"/>
      <c r="HY182" s="140"/>
      <c r="HZ182" s="140"/>
      <c r="IA182" s="140"/>
      <c r="IB182" s="140"/>
      <c r="IC182" s="140"/>
      <c r="ID182" s="140"/>
      <c r="IE182" s="140"/>
      <c r="IF182" s="140"/>
      <c r="IG182" s="140"/>
      <c r="IH182" s="140"/>
      <c r="II182" s="140"/>
      <c r="IJ182" s="140"/>
      <c r="IK182" s="140"/>
      <c r="IL182" s="140"/>
      <c r="IM182" s="140"/>
      <c r="IN182" s="140"/>
      <c r="IO182" s="140"/>
      <c r="IP182" s="140"/>
      <c r="IQ182" s="140"/>
      <c r="IR182" s="140"/>
      <c r="IS182" s="140"/>
      <c r="IT182" s="140"/>
      <c r="IU182" s="140"/>
      <c r="IV182" s="140"/>
    </row>
    <row r="183" s="10" customFormat="true" ht="12.8" hidden="false" customHeight="false" outlineLevel="0" collapsed="false">
      <c r="A183" s="131" t="s">
        <v>140</v>
      </c>
      <c r="B183" s="131"/>
      <c r="C183" s="132" t="s">
        <v>145</v>
      </c>
      <c r="D183" s="134" t="s">
        <v>78</v>
      </c>
      <c r="E183" s="134" t="n">
        <v>3</v>
      </c>
      <c r="F183" s="135"/>
      <c r="G183" s="136"/>
      <c r="H183" s="136"/>
      <c r="I183" s="136"/>
      <c r="J183" s="56"/>
      <c r="K183" s="57" t="n">
        <f aca="false">H183+I183+J183</f>
        <v>0</v>
      </c>
      <c r="L183" s="108" t="n">
        <f aca="false">ROUND(E183*F183,2)</f>
        <v>0</v>
      </c>
      <c r="M183" s="54" t="n">
        <f aca="false">ROUND(E183*H183,2)</f>
        <v>0</v>
      </c>
      <c r="N183" s="54" t="n">
        <f aca="false">ROUND(E183*I183,2)</f>
        <v>0</v>
      </c>
      <c r="O183" s="54" t="n">
        <f aca="false">ROUND(E183*J183,2)</f>
        <v>0</v>
      </c>
      <c r="P183" s="57" t="n">
        <f aca="false">SUM(M183:O183)</f>
        <v>0</v>
      </c>
      <c r="Q183" s="137"/>
      <c r="R183" s="143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  <c r="BI183" s="144"/>
      <c r="BJ183" s="144"/>
      <c r="BK183" s="144"/>
      <c r="BL183" s="144"/>
      <c r="BM183" s="144"/>
      <c r="BN183" s="144"/>
      <c r="BO183" s="144"/>
      <c r="BP183" s="144"/>
      <c r="BQ183" s="144"/>
      <c r="BR183" s="144"/>
      <c r="BS183" s="144"/>
      <c r="BT183" s="144"/>
      <c r="BU183" s="144"/>
      <c r="BV183" s="144"/>
      <c r="BW183" s="144"/>
      <c r="BX183" s="144"/>
      <c r="BY183" s="144"/>
      <c r="BZ183" s="144"/>
      <c r="CA183" s="144"/>
      <c r="CB183" s="144"/>
      <c r="CC183" s="144"/>
      <c r="CD183" s="144"/>
      <c r="CE183" s="144"/>
      <c r="CF183" s="144"/>
      <c r="CG183" s="144"/>
      <c r="CH183" s="144"/>
      <c r="CI183" s="144"/>
      <c r="CJ183" s="144"/>
      <c r="CK183" s="144"/>
      <c r="CL183" s="144"/>
      <c r="CM183" s="144"/>
      <c r="CN183" s="144"/>
      <c r="CO183" s="144"/>
      <c r="CP183" s="144"/>
      <c r="CQ183" s="144"/>
      <c r="CR183" s="144"/>
      <c r="CS183" s="144"/>
      <c r="CT183" s="144"/>
      <c r="CU183" s="144"/>
      <c r="CV183" s="144"/>
      <c r="CW183" s="144"/>
      <c r="CX183" s="144"/>
      <c r="CY183" s="144"/>
      <c r="CZ183" s="144"/>
      <c r="DA183" s="144"/>
      <c r="DB183" s="144"/>
      <c r="DC183" s="144"/>
      <c r="DD183" s="144"/>
      <c r="DE183" s="144"/>
      <c r="DF183" s="144"/>
      <c r="DG183" s="144"/>
      <c r="DH183" s="144"/>
      <c r="DI183" s="144"/>
      <c r="DJ183" s="144"/>
      <c r="DK183" s="144"/>
      <c r="DL183" s="144"/>
      <c r="DM183" s="144"/>
      <c r="DN183" s="144"/>
      <c r="DO183" s="144"/>
      <c r="DP183" s="144"/>
      <c r="DQ183" s="144"/>
      <c r="DR183" s="144"/>
      <c r="DS183" s="144"/>
      <c r="DT183" s="144"/>
      <c r="DU183" s="144"/>
      <c r="DV183" s="144"/>
      <c r="DW183" s="144"/>
      <c r="DX183" s="144"/>
      <c r="DY183" s="144"/>
      <c r="DZ183" s="144"/>
      <c r="EA183" s="144"/>
      <c r="EB183" s="144"/>
      <c r="EC183" s="144"/>
      <c r="ED183" s="144"/>
      <c r="EE183" s="144"/>
      <c r="EF183" s="144"/>
      <c r="EG183" s="144"/>
      <c r="EH183" s="144"/>
      <c r="EI183" s="144"/>
      <c r="EJ183" s="144"/>
      <c r="EK183" s="144"/>
      <c r="EL183" s="144"/>
      <c r="EM183" s="144"/>
      <c r="EN183" s="144"/>
      <c r="EO183" s="144"/>
      <c r="EP183" s="144"/>
      <c r="EQ183" s="144"/>
      <c r="ER183" s="144"/>
      <c r="ES183" s="144"/>
      <c r="ET183" s="144"/>
      <c r="EU183" s="144"/>
      <c r="EV183" s="144"/>
      <c r="EW183" s="144"/>
      <c r="EX183" s="144"/>
      <c r="EY183" s="144"/>
      <c r="EZ183" s="144"/>
      <c r="FA183" s="144"/>
      <c r="FB183" s="144"/>
      <c r="FC183" s="144"/>
      <c r="FD183" s="144"/>
      <c r="FE183" s="144"/>
      <c r="FF183" s="144"/>
      <c r="FG183" s="144"/>
      <c r="FH183" s="144"/>
      <c r="FI183" s="144"/>
      <c r="FJ183" s="144"/>
      <c r="FK183" s="144"/>
      <c r="FL183" s="144"/>
      <c r="FM183" s="144"/>
      <c r="FN183" s="144"/>
      <c r="FO183" s="144"/>
      <c r="FP183" s="144"/>
      <c r="FQ183" s="144"/>
      <c r="FR183" s="144"/>
      <c r="FS183" s="144"/>
      <c r="FT183" s="144"/>
      <c r="FU183" s="144"/>
      <c r="FV183" s="144"/>
      <c r="FW183" s="144"/>
      <c r="FX183" s="144"/>
      <c r="FY183" s="144"/>
      <c r="FZ183" s="144"/>
      <c r="GA183" s="144"/>
      <c r="GB183" s="144"/>
      <c r="GC183" s="144"/>
      <c r="GD183" s="144"/>
      <c r="GE183" s="144"/>
      <c r="GF183" s="144"/>
      <c r="GG183" s="144"/>
      <c r="GH183" s="144"/>
      <c r="GI183" s="144"/>
      <c r="GJ183" s="144"/>
      <c r="GK183" s="144"/>
      <c r="GL183" s="144"/>
      <c r="GM183" s="144"/>
      <c r="GN183" s="144"/>
      <c r="GO183" s="144"/>
      <c r="GP183" s="144"/>
      <c r="GQ183" s="144"/>
      <c r="GR183" s="144"/>
      <c r="GS183" s="144"/>
      <c r="GT183" s="144"/>
      <c r="GU183" s="144"/>
      <c r="GV183" s="144"/>
      <c r="GW183" s="144"/>
      <c r="GX183" s="144"/>
      <c r="GY183" s="144"/>
      <c r="GZ183" s="144"/>
      <c r="HA183" s="144"/>
      <c r="HB183" s="144"/>
      <c r="HC183" s="144"/>
      <c r="HD183" s="144"/>
      <c r="HE183" s="144"/>
      <c r="HF183" s="144"/>
      <c r="HG183" s="144"/>
      <c r="HH183" s="144"/>
      <c r="HI183" s="144"/>
      <c r="HJ183" s="144"/>
      <c r="HK183" s="144"/>
      <c r="HL183" s="144"/>
      <c r="HM183" s="144"/>
      <c r="HN183" s="144"/>
      <c r="HO183" s="144"/>
      <c r="HP183" s="144"/>
      <c r="HQ183" s="144"/>
      <c r="HR183" s="144"/>
      <c r="HS183" s="144"/>
      <c r="HT183" s="144"/>
      <c r="HU183" s="144"/>
      <c r="HV183" s="144"/>
      <c r="HW183" s="144"/>
      <c r="HX183" s="144"/>
      <c r="HY183" s="144"/>
      <c r="HZ183" s="144"/>
      <c r="IA183" s="144"/>
      <c r="IB183" s="144"/>
      <c r="IC183" s="144"/>
      <c r="ID183" s="144"/>
      <c r="IE183" s="144"/>
      <c r="IF183" s="144"/>
      <c r="IG183" s="144"/>
      <c r="IH183" s="144"/>
      <c r="II183" s="144"/>
      <c r="IJ183" s="144"/>
      <c r="IK183" s="144"/>
      <c r="IL183" s="144"/>
      <c r="IM183" s="144"/>
      <c r="IN183" s="139"/>
      <c r="IO183" s="139"/>
      <c r="IP183" s="139"/>
      <c r="IQ183" s="139"/>
      <c r="IR183" s="139"/>
      <c r="IS183" s="139"/>
      <c r="IT183" s="139"/>
      <c r="IU183" s="139"/>
      <c r="IV183" s="139"/>
    </row>
    <row r="184" s="10" customFormat="true" ht="12.8" hidden="false" customHeight="false" outlineLevel="0" collapsed="false">
      <c r="A184" s="91" t="n">
        <f aca="false">A179+1</f>
        <v>14</v>
      </c>
      <c r="B184" s="91" t="s">
        <v>41</v>
      </c>
      <c r="C184" s="50" t="s">
        <v>88</v>
      </c>
      <c r="D184" s="51" t="s">
        <v>43</v>
      </c>
      <c r="E184" s="52" t="n">
        <v>2.9</v>
      </c>
      <c r="F184" s="53"/>
      <c r="G184" s="54"/>
      <c r="H184" s="55"/>
      <c r="I184" s="65"/>
      <c r="J184" s="56"/>
      <c r="K184" s="57" t="n">
        <f aca="false">H184+I184+J184</f>
        <v>0</v>
      </c>
      <c r="L184" s="108" t="n">
        <f aca="false">ROUND(E184*F184,2)</f>
        <v>0</v>
      </c>
      <c r="M184" s="54" t="n">
        <f aca="false">ROUND(E184*H184,2)</f>
        <v>0</v>
      </c>
      <c r="N184" s="54" t="n">
        <f aca="false">ROUND(E184*I184,2)</f>
        <v>0</v>
      </c>
      <c r="O184" s="54" t="n">
        <f aca="false">ROUND(E184*J184,2)</f>
        <v>0</v>
      </c>
      <c r="P184" s="57" t="n">
        <f aca="false">SUM(M184:O184)</f>
        <v>0</v>
      </c>
      <c r="Q184" s="37"/>
      <c r="R184" s="37"/>
      <c r="S184" s="8"/>
    </row>
    <row r="185" s="10" customFormat="true" ht="11.45" hidden="false" customHeight="true" outlineLevel="0" collapsed="false">
      <c r="A185" s="91"/>
      <c r="B185" s="91"/>
      <c r="C185" s="62" t="s">
        <v>89</v>
      </c>
      <c r="D185" s="63" t="s">
        <v>78</v>
      </c>
      <c r="E185" s="64" t="n">
        <f aca="false">E184*0.25</f>
        <v>0.725</v>
      </c>
      <c r="F185" s="53"/>
      <c r="G185" s="54"/>
      <c r="H185" s="55"/>
      <c r="I185" s="55"/>
      <c r="J185" s="56"/>
      <c r="K185" s="57" t="n">
        <f aca="false">H185+I185+J185</f>
        <v>0</v>
      </c>
      <c r="L185" s="108" t="n">
        <f aca="false">ROUND(E185*F185,2)</f>
        <v>0</v>
      </c>
      <c r="M185" s="54" t="n">
        <f aca="false">ROUND(E185*H185,2)</f>
        <v>0</v>
      </c>
      <c r="N185" s="54" t="n">
        <f aca="false">ROUND(E185*I185,2)</f>
        <v>0</v>
      </c>
      <c r="O185" s="54" t="n">
        <f aca="false">ROUND(E185*J185,2)</f>
        <v>0</v>
      </c>
      <c r="P185" s="57" t="n">
        <f aca="false">SUM(M185:O185)</f>
        <v>0</v>
      </c>
      <c r="Q185" s="37"/>
      <c r="R185" s="37"/>
      <c r="S185" s="8"/>
    </row>
    <row r="186" s="10" customFormat="true" ht="12.8" hidden="false" customHeight="false" outlineLevel="0" collapsed="false">
      <c r="A186" s="91" t="n">
        <f aca="false">A184+1</f>
        <v>15</v>
      </c>
      <c r="B186" s="91" t="s">
        <v>41</v>
      </c>
      <c r="C186" s="50" t="s">
        <v>146</v>
      </c>
      <c r="D186" s="51" t="s">
        <v>43</v>
      </c>
      <c r="E186" s="52" t="n">
        <v>9.9</v>
      </c>
      <c r="F186" s="53"/>
      <c r="G186" s="54"/>
      <c r="H186" s="55"/>
      <c r="I186" s="65"/>
      <c r="J186" s="56"/>
      <c r="K186" s="57" t="n">
        <f aca="false">H186+I186+J186</f>
        <v>0</v>
      </c>
      <c r="L186" s="108" t="n">
        <f aca="false">ROUND(E186*F186,2)</f>
        <v>0</v>
      </c>
      <c r="M186" s="54" t="n">
        <f aca="false">ROUND(E186*H186,2)</f>
        <v>0</v>
      </c>
      <c r="N186" s="54" t="n">
        <f aca="false">ROUND(E186*I186,2)</f>
        <v>0</v>
      </c>
      <c r="O186" s="54" t="n">
        <f aca="false">ROUND(E186*J186,2)</f>
        <v>0</v>
      </c>
      <c r="P186" s="57" t="n">
        <f aca="false">SUM(M186:O186)</f>
        <v>0</v>
      </c>
      <c r="Q186" s="37"/>
      <c r="R186" s="37"/>
      <c r="S186" s="8"/>
    </row>
    <row r="187" s="10" customFormat="true" ht="11.45" hidden="false" customHeight="true" outlineLevel="0" collapsed="false">
      <c r="A187" s="91"/>
      <c r="B187" s="91"/>
      <c r="C187" s="62" t="s">
        <v>79</v>
      </c>
      <c r="D187" s="63" t="s">
        <v>78</v>
      </c>
      <c r="E187" s="64" t="n">
        <f aca="false">E186*0.25</f>
        <v>2.475</v>
      </c>
      <c r="F187" s="53"/>
      <c r="G187" s="54"/>
      <c r="H187" s="55"/>
      <c r="I187" s="55"/>
      <c r="J187" s="56"/>
      <c r="K187" s="57" t="n">
        <f aca="false">H187+I187+J187</f>
        <v>0</v>
      </c>
      <c r="L187" s="108" t="n">
        <f aca="false">ROUND(E187*F187,2)</f>
        <v>0</v>
      </c>
      <c r="M187" s="54" t="n">
        <f aca="false">ROUND(E187*H187,2)</f>
        <v>0</v>
      </c>
      <c r="N187" s="54" t="n">
        <f aca="false">ROUND(E187*I187,2)</f>
        <v>0</v>
      </c>
      <c r="O187" s="54" t="n">
        <f aca="false">ROUND(E187*J187,2)</f>
        <v>0</v>
      </c>
      <c r="P187" s="57" t="n">
        <f aca="false">SUM(M187:O187)</f>
        <v>0</v>
      </c>
      <c r="Q187" s="37"/>
      <c r="R187" s="37"/>
      <c r="S187" s="8"/>
    </row>
    <row r="188" s="10" customFormat="true" ht="12.8" hidden="false" customHeight="false" outlineLevel="0" collapsed="false">
      <c r="A188" s="91" t="n">
        <f aca="false">A186+1</f>
        <v>16</v>
      </c>
      <c r="B188" s="91" t="s">
        <v>41</v>
      </c>
      <c r="C188" s="50" t="s">
        <v>147</v>
      </c>
      <c r="D188" s="51" t="s">
        <v>43</v>
      </c>
      <c r="E188" s="52" t="n">
        <v>10.4</v>
      </c>
      <c r="F188" s="53"/>
      <c r="G188" s="54"/>
      <c r="H188" s="55"/>
      <c r="I188" s="65"/>
      <c r="J188" s="56"/>
      <c r="K188" s="57" t="n">
        <f aca="false">H188+I188+J188</f>
        <v>0</v>
      </c>
      <c r="L188" s="108" t="n">
        <f aca="false">ROUND(E188*F188,2)</f>
        <v>0</v>
      </c>
      <c r="M188" s="54" t="n">
        <f aca="false">ROUND(E188*H188,2)</f>
        <v>0</v>
      </c>
      <c r="N188" s="54" t="n">
        <f aca="false">ROUND(E188*I188,2)</f>
        <v>0</v>
      </c>
      <c r="O188" s="54" t="n">
        <f aca="false">ROUND(E188*J188,2)</f>
        <v>0</v>
      </c>
      <c r="P188" s="57" t="n">
        <f aca="false">SUM(M188:O188)</f>
        <v>0</v>
      </c>
      <c r="Q188" s="37"/>
      <c r="R188" s="37"/>
      <c r="S188" s="8"/>
    </row>
    <row r="189" s="10" customFormat="true" ht="12.8" hidden="false" customHeight="false" outlineLevel="0" collapsed="false">
      <c r="A189" s="91"/>
      <c r="B189" s="91"/>
      <c r="C189" s="60" t="s">
        <v>148</v>
      </c>
      <c r="D189" s="52" t="s">
        <v>45</v>
      </c>
      <c r="E189" s="67" t="n">
        <f aca="false">E188*0.07</f>
        <v>0.728</v>
      </c>
      <c r="F189" s="53"/>
      <c r="G189" s="54"/>
      <c r="H189" s="55"/>
      <c r="I189" s="55"/>
      <c r="J189" s="56"/>
      <c r="K189" s="57" t="n">
        <f aca="false">H189+I189+J189</f>
        <v>0</v>
      </c>
      <c r="L189" s="108" t="n">
        <f aca="false">ROUND(E189*F189,2)</f>
        <v>0</v>
      </c>
      <c r="M189" s="54" t="n">
        <f aca="false">ROUND(E189*H189,2)</f>
        <v>0</v>
      </c>
      <c r="N189" s="54" t="n">
        <f aca="false">ROUND(E189*I189,2)</f>
        <v>0</v>
      </c>
      <c r="O189" s="54" t="n">
        <f aca="false">ROUND(E189*J189,2)</f>
        <v>0</v>
      </c>
      <c r="P189" s="57" t="n">
        <f aca="false">SUM(M189:O189)</f>
        <v>0</v>
      </c>
      <c r="Q189" s="37"/>
      <c r="R189" s="37"/>
      <c r="S189" s="8"/>
    </row>
    <row r="190" s="10" customFormat="true" ht="12.8" hidden="false" customHeight="false" outlineLevel="0" collapsed="false">
      <c r="A190" s="91" t="n">
        <f aca="false">A188+1</f>
        <v>17</v>
      </c>
      <c r="B190" s="91" t="s">
        <v>41</v>
      </c>
      <c r="C190" s="130" t="s">
        <v>149</v>
      </c>
      <c r="D190" s="70" t="s">
        <v>43</v>
      </c>
      <c r="E190" s="52" t="n">
        <v>10.4</v>
      </c>
      <c r="F190" s="53"/>
      <c r="G190" s="54"/>
      <c r="H190" s="55"/>
      <c r="I190" s="65"/>
      <c r="J190" s="56"/>
      <c r="K190" s="57" t="n">
        <f aca="false">H190+I190+J190</f>
        <v>0</v>
      </c>
      <c r="L190" s="108" t="n">
        <f aca="false">ROUND(E190*F190,2)</f>
        <v>0</v>
      </c>
      <c r="M190" s="54" t="n">
        <f aca="false">ROUND(E190*H190,2)</f>
        <v>0</v>
      </c>
      <c r="N190" s="54" t="n">
        <f aca="false">ROUND(E190*I190,2)</f>
        <v>0</v>
      </c>
      <c r="O190" s="54" t="n">
        <f aca="false">ROUND(E190*J190,2)</f>
        <v>0</v>
      </c>
      <c r="P190" s="57" t="n">
        <f aca="false">SUM(M190:O190)</f>
        <v>0</v>
      </c>
      <c r="Q190" s="37"/>
      <c r="R190" s="37"/>
      <c r="S190" s="8"/>
    </row>
    <row r="191" s="10" customFormat="true" ht="12.8" hidden="false" customHeight="false" outlineLevel="0" collapsed="false">
      <c r="A191" s="131" t="s">
        <v>140</v>
      </c>
      <c r="B191" s="131"/>
      <c r="C191" s="132" t="s">
        <v>150</v>
      </c>
      <c r="D191" s="133" t="s">
        <v>78</v>
      </c>
      <c r="E191" s="134" t="n">
        <f aca="false">E190*2</f>
        <v>20.8</v>
      </c>
      <c r="F191" s="135"/>
      <c r="G191" s="136"/>
      <c r="H191" s="136"/>
      <c r="I191" s="136"/>
      <c r="J191" s="56"/>
      <c r="K191" s="57" t="n">
        <f aca="false">H191+I191+J191</f>
        <v>0</v>
      </c>
      <c r="L191" s="108" t="n">
        <f aca="false">ROUND(E191*F191,2)</f>
        <v>0</v>
      </c>
      <c r="M191" s="54" t="n">
        <f aca="false">ROUND(E191*H191,2)</f>
        <v>0</v>
      </c>
      <c r="N191" s="54" t="n">
        <f aca="false">ROUND(E191*I191,2)</f>
        <v>0</v>
      </c>
      <c r="O191" s="54" t="n">
        <f aca="false">ROUND(E191*J191,2)</f>
        <v>0</v>
      </c>
      <c r="P191" s="57" t="n">
        <f aca="false">SUM(M191:O191)</f>
        <v>0</v>
      </c>
      <c r="Q191" s="137"/>
      <c r="R191" s="138"/>
      <c r="S191" s="139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0"/>
      <c r="BI191" s="140"/>
      <c r="BJ191" s="140"/>
      <c r="BK191" s="140"/>
      <c r="BL191" s="140"/>
      <c r="BM191" s="140"/>
      <c r="BN191" s="140"/>
      <c r="BO191" s="140"/>
      <c r="BP191" s="140"/>
      <c r="BQ191" s="140"/>
      <c r="BR191" s="140"/>
      <c r="BS191" s="140"/>
      <c r="BT191" s="140"/>
      <c r="BU191" s="140"/>
      <c r="BV191" s="140"/>
      <c r="BW191" s="140"/>
      <c r="BX191" s="140"/>
      <c r="BY191" s="140"/>
      <c r="BZ191" s="140"/>
      <c r="CA191" s="140"/>
      <c r="CB191" s="140"/>
      <c r="CC191" s="140"/>
      <c r="CD191" s="140"/>
      <c r="CE191" s="140"/>
      <c r="CF191" s="140"/>
      <c r="CG191" s="140"/>
      <c r="CH191" s="140"/>
      <c r="CI191" s="140"/>
      <c r="CJ191" s="140"/>
      <c r="CK191" s="140"/>
      <c r="CL191" s="140"/>
      <c r="CM191" s="140"/>
      <c r="CN191" s="140"/>
      <c r="CO191" s="140"/>
      <c r="CP191" s="140"/>
      <c r="CQ191" s="140"/>
      <c r="CR191" s="140"/>
      <c r="CS191" s="140"/>
      <c r="CT191" s="140"/>
      <c r="CU191" s="140"/>
      <c r="CV191" s="140"/>
      <c r="CW191" s="140"/>
      <c r="CX191" s="140"/>
      <c r="CY191" s="140"/>
      <c r="CZ191" s="140"/>
      <c r="DA191" s="140"/>
      <c r="DB191" s="140"/>
      <c r="DC191" s="140"/>
      <c r="DD191" s="140"/>
      <c r="DE191" s="140"/>
      <c r="DF191" s="140"/>
      <c r="DG191" s="140"/>
      <c r="DH191" s="140"/>
      <c r="DI191" s="140"/>
      <c r="DJ191" s="140"/>
      <c r="DK191" s="140"/>
      <c r="DL191" s="140"/>
      <c r="DM191" s="140"/>
      <c r="DN191" s="140"/>
      <c r="DO191" s="140"/>
      <c r="DP191" s="140"/>
      <c r="DQ191" s="140"/>
      <c r="DR191" s="140"/>
      <c r="DS191" s="140"/>
      <c r="DT191" s="140"/>
      <c r="DU191" s="140"/>
      <c r="DV191" s="140"/>
      <c r="DW191" s="140"/>
      <c r="DX191" s="140"/>
      <c r="DY191" s="140"/>
      <c r="DZ191" s="140"/>
      <c r="EA191" s="140"/>
      <c r="EB191" s="140"/>
      <c r="EC191" s="140"/>
      <c r="ED191" s="140"/>
      <c r="EE191" s="140"/>
      <c r="EF191" s="140"/>
      <c r="EG191" s="140"/>
      <c r="EH191" s="140"/>
      <c r="EI191" s="140"/>
      <c r="EJ191" s="140"/>
      <c r="EK191" s="140"/>
      <c r="EL191" s="140"/>
      <c r="EM191" s="140"/>
      <c r="EN191" s="140"/>
      <c r="EO191" s="140"/>
      <c r="EP191" s="140"/>
      <c r="EQ191" s="140"/>
      <c r="ER191" s="140"/>
      <c r="ES191" s="140"/>
      <c r="ET191" s="140"/>
      <c r="EU191" s="140"/>
      <c r="EV191" s="140"/>
      <c r="EW191" s="140"/>
      <c r="EX191" s="140"/>
      <c r="EY191" s="140"/>
      <c r="EZ191" s="140"/>
      <c r="FA191" s="140"/>
      <c r="FB191" s="140"/>
      <c r="FC191" s="140"/>
      <c r="FD191" s="140"/>
      <c r="FE191" s="140"/>
      <c r="FF191" s="140"/>
      <c r="FG191" s="140"/>
      <c r="FH191" s="140"/>
      <c r="FI191" s="140"/>
      <c r="FJ191" s="140"/>
      <c r="FK191" s="140"/>
      <c r="FL191" s="140"/>
      <c r="FM191" s="140"/>
      <c r="FN191" s="140"/>
      <c r="FO191" s="140"/>
      <c r="FP191" s="140"/>
      <c r="FQ191" s="140"/>
      <c r="FR191" s="140"/>
      <c r="FS191" s="140"/>
      <c r="FT191" s="140"/>
      <c r="FU191" s="140"/>
      <c r="FV191" s="140"/>
      <c r="FW191" s="140"/>
      <c r="FX191" s="140"/>
      <c r="FY191" s="140"/>
      <c r="FZ191" s="140"/>
      <c r="GA191" s="140"/>
      <c r="GB191" s="140"/>
      <c r="GC191" s="140"/>
      <c r="GD191" s="140"/>
      <c r="GE191" s="140"/>
      <c r="GF191" s="140"/>
      <c r="GG191" s="140"/>
      <c r="GH191" s="140"/>
      <c r="GI191" s="140"/>
      <c r="GJ191" s="140"/>
      <c r="GK191" s="140"/>
      <c r="GL191" s="140"/>
      <c r="GM191" s="140"/>
      <c r="GN191" s="140"/>
      <c r="GO191" s="140"/>
      <c r="GP191" s="140"/>
      <c r="GQ191" s="140"/>
      <c r="GR191" s="140"/>
      <c r="GS191" s="140"/>
      <c r="GT191" s="140"/>
      <c r="GU191" s="140"/>
      <c r="GV191" s="140"/>
      <c r="GW191" s="140"/>
      <c r="GX191" s="140"/>
      <c r="GY191" s="140"/>
      <c r="GZ191" s="140"/>
      <c r="HA191" s="140"/>
      <c r="HB191" s="140"/>
      <c r="HC191" s="140"/>
      <c r="HD191" s="140"/>
      <c r="HE191" s="140"/>
      <c r="HF191" s="140"/>
      <c r="HG191" s="140"/>
      <c r="HH191" s="140"/>
      <c r="HI191" s="140"/>
      <c r="HJ191" s="140"/>
      <c r="HK191" s="140"/>
      <c r="HL191" s="140"/>
      <c r="HM191" s="140"/>
      <c r="HN191" s="140"/>
      <c r="HO191" s="140"/>
      <c r="HP191" s="140"/>
      <c r="HQ191" s="140"/>
      <c r="HR191" s="140"/>
      <c r="HS191" s="140"/>
      <c r="HT191" s="140"/>
      <c r="HU191" s="140"/>
      <c r="HV191" s="140"/>
      <c r="HW191" s="140"/>
      <c r="HX191" s="140"/>
      <c r="HY191" s="140"/>
      <c r="HZ191" s="140"/>
      <c r="IA191" s="140"/>
      <c r="IB191" s="140"/>
      <c r="IC191" s="140"/>
      <c r="ID191" s="140"/>
      <c r="IE191" s="140"/>
      <c r="IF191" s="140"/>
      <c r="IG191" s="140"/>
      <c r="IH191" s="140"/>
      <c r="II191" s="140"/>
      <c r="IJ191" s="140"/>
      <c r="IK191" s="140"/>
      <c r="IL191" s="140"/>
      <c r="IM191" s="140"/>
      <c r="IN191" s="140"/>
      <c r="IO191" s="140"/>
      <c r="IP191" s="140"/>
      <c r="IQ191" s="140"/>
      <c r="IR191" s="140"/>
      <c r="IS191" s="140"/>
      <c r="IT191" s="140"/>
      <c r="IU191" s="140"/>
      <c r="IV191" s="140"/>
    </row>
    <row r="192" s="10" customFormat="true" ht="12.8" hidden="false" customHeight="false" outlineLevel="0" collapsed="false">
      <c r="A192" s="131" t="n">
        <v>18</v>
      </c>
      <c r="B192" s="91" t="s">
        <v>41</v>
      </c>
      <c r="C192" s="145" t="s">
        <v>151</v>
      </c>
      <c r="D192" s="131" t="s">
        <v>142</v>
      </c>
      <c r="E192" s="134" t="n">
        <v>10.4</v>
      </c>
      <c r="F192" s="146"/>
      <c r="G192" s="54"/>
      <c r="H192" s="55"/>
      <c r="I192" s="65"/>
      <c r="J192" s="56"/>
      <c r="K192" s="57" t="n">
        <f aca="false">H192+I192+J192</f>
        <v>0</v>
      </c>
      <c r="L192" s="108" t="n">
        <f aca="false">ROUND(E192*F192,2)</f>
        <v>0</v>
      </c>
      <c r="M192" s="54" t="n">
        <f aca="false">ROUND(E192*H192,2)</f>
        <v>0</v>
      </c>
      <c r="N192" s="54" t="n">
        <f aca="false">ROUND(E192*I192,2)</f>
        <v>0</v>
      </c>
      <c r="O192" s="54" t="n">
        <f aca="false">ROUND(E192*J192,2)</f>
        <v>0</v>
      </c>
      <c r="P192" s="57" t="n">
        <f aca="false">SUM(M192:O192)</f>
        <v>0</v>
      </c>
      <c r="Q192" s="137"/>
      <c r="R192" s="8"/>
      <c r="S192" s="3"/>
    </row>
    <row r="193" s="10" customFormat="true" ht="12.8" hidden="false" customHeight="false" outlineLevel="0" collapsed="false">
      <c r="A193" s="131" t="s">
        <v>140</v>
      </c>
      <c r="B193" s="131"/>
      <c r="C193" s="132" t="s">
        <v>141</v>
      </c>
      <c r="D193" s="133" t="s">
        <v>142</v>
      </c>
      <c r="E193" s="134" t="n">
        <f aca="false">E192*1.08</f>
        <v>11.232</v>
      </c>
      <c r="F193" s="135"/>
      <c r="G193" s="136"/>
      <c r="H193" s="136"/>
      <c r="I193" s="136"/>
      <c r="J193" s="56"/>
      <c r="K193" s="57" t="n">
        <f aca="false">H193+I193+J193</f>
        <v>0</v>
      </c>
      <c r="L193" s="108" t="n">
        <f aca="false">ROUND(E193*F193,2)</f>
        <v>0</v>
      </c>
      <c r="M193" s="54" t="n">
        <f aca="false">ROUND(E193*H193,2)</f>
        <v>0</v>
      </c>
      <c r="N193" s="54" t="n">
        <f aca="false">ROUND(E193*I193,2)</f>
        <v>0</v>
      </c>
      <c r="O193" s="54" t="n">
        <f aca="false">ROUND(E193*J193,2)</f>
        <v>0</v>
      </c>
      <c r="P193" s="57" t="n">
        <f aca="false">SUM(M193:O193)</f>
        <v>0</v>
      </c>
      <c r="Q193" s="137"/>
      <c r="R193" s="138"/>
      <c r="S193" s="139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0"/>
      <c r="BI193" s="140"/>
      <c r="BJ193" s="140"/>
      <c r="BK193" s="140"/>
      <c r="BL193" s="140"/>
      <c r="BM193" s="140"/>
      <c r="BN193" s="140"/>
      <c r="BO193" s="140"/>
      <c r="BP193" s="140"/>
      <c r="BQ193" s="140"/>
      <c r="BR193" s="140"/>
      <c r="BS193" s="140"/>
      <c r="BT193" s="140"/>
      <c r="BU193" s="140"/>
      <c r="BV193" s="140"/>
      <c r="BW193" s="140"/>
      <c r="BX193" s="140"/>
      <c r="BY193" s="140"/>
      <c r="BZ193" s="140"/>
      <c r="CA193" s="140"/>
      <c r="CB193" s="140"/>
      <c r="CC193" s="140"/>
      <c r="CD193" s="140"/>
      <c r="CE193" s="140"/>
      <c r="CF193" s="140"/>
      <c r="CG193" s="140"/>
      <c r="CH193" s="140"/>
      <c r="CI193" s="140"/>
      <c r="CJ193" s="140"/>
      <c r="CK193" s="140"/>
      <c r="CL193" s="140"/>
      <c r="CM193" s="140"/>
      <c r="CN193" s="140"/>
      <c r="CO193" s="140"/>
      <c r="CP193" s="140"/>
      <c r="CQ193" s="140"/>
      <c r="CR193" s="140"/>
      <c r="CS193" s="140"/>
      <c r="CT193" s="140"/>
      <c r="CU193" s="140"/>
      <c r="CV193" s="140"/>
      <c r="CW193" s="140"/>
      <c r="CX193" s="140"/>
      <c r="CY193" s="140"/>
      <c r="CZ193" s="140"/>
      <c r="DA193" s="140"/>
      <c r="DB193" s="140"/>
      <c r="DC193" s="140"/>
      <c r="DD193" s="140"/>
      <c r="DE193" s="140"/>
      <c r="DF193" s="140"/>
      <c r="DG193" s="140"/>
      <c r="DH193" s="140"/>
      <c r="DI193" s="140"/>
      <c r="DJ193" s="140"/>
      <c r="DK193" s="140"/>
      <c r="DL193" s="140"/>
      <c r="DM193" s="140"/>
      <c r="DN193" s="140"/>
      <c r="DO193" s="140"/>
      <c r="DP193" s="140"/>
      <c r="DQ193" s="140"/>
      <c r="DR193" s="140"/>
      <c r="DS193" s="140"/>
      <c r="DT193" s="140"/>
      <c r="DU193" s="140"/>
      <c r="DV193" s="140"/>
      <c r="DW193" s="140"/>
      <c r="DX193" s="140"/>
      <c r="DY193" s="140"/>
      <c r="DZ193" s="140"/>
      <c r="EA193" s="140"/>
      <c r="EB193" s="140"/>
      <c r="EC193" s="140"/>
      <c r="ED193" s="140"/>
      <c r="EE193" s="140"/>
      <c r="EF193" s="140"/>
      <c r="EG193" s="140"/>
      <c r="EH193" s="140"/>
      <c r="EI193" s="140"/>
      <c r="EJ193" s="140"/>
      <c r="EK193" s="140"/>
      <c r="EL193" s="140"/>
      <c r="EM193" s="140"/>
      <c r="EN193" s="140"/>
      <c r="EO193" s="140"/>
      <c r="EP193" s="140"/>
      <c r="EQ193" s="140"/>
      <c r="ER193" s="140"/>
      <c r="ES193" s="140"/>
      <c r="ET193" s="140"/>
      <c r="EU193" s="140"/>
      <c r="EV193" s="140"/>
      <c r="EW193" s="140"/>
      <c r="EX193" s="140"/>
      <c r="EY193" s="140"/>
      <c r="EZ193" s="140"/>
      <c r="FA193" s="140"/>
      <c r="FB193" s="140"/>
      <c r="FC193" s="140"/>
      <c r="FD193" s="140"/>
      <c r="FE193" s="140"/>
      <c r="FF193" s="140"/>
      <c r="FG193" s="140"/>
      <c r="FH193" s="140"/>
      <c r="FI193" s="140"/>
      <c r="FJ193" s="140"/>
      <c r="FK193" s="140"/>
      <c r="FL193" s="140"/>
      <c r="FM193" s="140"/>
      <c r="FN193" s="140"/>
      <c r="FO193" s="140"/>
      <c r="FP193" s="140"/>
      <c r="FQ193" s="140"/>
      <c r="FR193" s="140"/>
      <c r="FS193" s="140"/>
      <c r="FT193" s="140"/>
      <c r="FU193" s="140"/>
      <c r="FV193" s="140"/>
      <c r="FW193" s="140"/>
      <c r="FX193" s="140"/>
      <c r="FY193" s="140"/>
      <c r="FZ193" s="140"/>
      <c r="GA193" s="140"/>
      <c r="GB193" s="140"/>
      <c r="GC193" s="140"/>
      <c r="GD193" s="140"/>
      <c r="GE193" s="140"/>
      <c r="GF193" s="140"/>
      <c r="GG193" s="140"/>
      <c r="GH193" s="140"/>
      <c r="GI193" s="140"/>
      <c r="GJ193" s="140"/>
      <c r="GK193" s="140"/>
      <c r="GL193" s="140"/>
      <c r="GM193" s="140"/>
      <c r="GN193" s="140"/>
      <c r="GO193" s="140"/>
      <c r="GP193" s="140"/>
      <c r="GQ193" s="140"/>
      <c r="GR193" s="140"/>
      <c r="GS193" s="140"/>
      <c r="GT193" s="140"/>
      <c r="GU193" s="140"/>
      <c r="GV193" s="140"/>
      <c r="GW193" s="140"/>
      <c r="GX193" s="140"/>
      <c r="GY193" s="140"/>
      <c r="GZ193" s="140"/>
      <c r="HA193" s="140"/>
      <c r="HB193" s="140"/>
      <c r="HC193" s="140"/>
      <c r="HD193" s="140"/>
      <c r="HE193" s="140"/>
      <c r="HF193" s="140"/>
      <c r="HG193" s="140"/>
      <c r="HH193" s="140"/>
      <c r="HI193" s="140"/>
      <c r="HJ193" s="140"/>
      <c r="HK193" s="140"/>
      <c r="HL193" s="140"/>
      <c r="HM193" s="140"/>
      <c r="HN193" s="140"/>
      <c r="HO193" s="140"/>
      <c r="HP193" s="140"/>
      <c r="HQ193" s="140"/>
      <c r="HR193" s="140"/>
      <c r="HS193" s="140"/>
      <c r="HT193" s="140"/>
      <c r="HU193" s="140"/>
      <c r="HV193" s="140"/>
      <c r="HW193" s="140"/>
      <c r="HX193" s="140"/>
      <c r="HY193" s="140"/>
      <c r="HZ193" s="140"/>
      <c r="IA193" s="140"/>
      <c r="IB193" s="140"/>
      <c r="IC193" s="140"/>
      <c r="ID193" s="140"/>
      <c r="IE193" s="140"/>
      <c r="IF193" s="140"/>
      <c r="IG193" s="140"/>
      <c r="IH193" s="140"/>
      <c r="II193" s="140"/>
      <c r="IJ193" s="140"/>
      <c r="IK193" s="140"/>
      <c r="IL193" s="140"/>
      <c r="IM193" s="140"/>
      <c r="IN193" s="140"/>
      <c r="IO193" s="140"/>
      <c r="IP193" s="140"/>
      <c r="IQ193" s="140"/>
      <c r="IR193" s="140"/>
      <c r="IS193" s="140"/>
      <c r="IT193" s="140"/>
      <c r="IU193" s="140"/>
      <c r="IV193" s="140"/>
    </row>
    <row r="194" s="10" customFormat="true" ht="12.8" hidden="false" customHeight="false" outlineLevel="0" collapsed="false">
      <c r="A194" s="131" t="s">
        <v>140</v>
      </c>
      <c r="B194" s="131"/>
      <c r="C194" s="132" t="s">
        <v>152</v>
      </c>
      <c r="D194" s="131" t="s">
        <v>78</v>
      </c>
      <c r="E194" s="134" t="n">
        <f aca="false">E192*0.35</f>
        <v>3.64</v>
      </c>
      <c r="F194" s="135"/>
      <c r="G194" s="136"/>
      <c r="H194" s="136"/>
      <c r="I194" s="136"/>
      <c r="J194" s="56"/>
      <c r="K194" s="57" t="n">
        <f aca="false">H194+I194+J194</f>
        <v>0</v>
      </c>
      <c r="L194" s="108" t="n">
        <f aca="false">ROUND(E194*F194,2)</f>
        <v>0</v>
      </c>
      <c r="M194" s="54" t="n">
        <f aca="false">ROUND(E194*H194,2)</f>
        <v>0</v>
      </c>
      <c r="N194" s="54" t="n">
        <f aca="false">ROUND(E194*I194,2)</f>
        <v>0</v>
      </c>
      <c r="O194" s="54" t="n">
        <f aca="false">ROUND(E194*J194,2)</f>
        <v>0</v>
      </c>
      <c r="P194" s="57" t="n">
        <f aca="false">SUM(M194:O194)</f>
        <v>0</v>
      </c>
      <c r="Q194" s="137"/>
      <c r="R194" s="138"/>
      <c r="S194" s="139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  <c r="BG194" s="140"/>
      <c r="BH194" s="140"/>
      <c r="BI194" s="140"/>
      <c r="BJ194" s="140"/>
      <c r="BK194" s="140"/>
      <c r="BL194" s="140"/>
      <c r="BM194" s="140"/>
      <c r="BN194" s="140"/>
      <c r="BO194" s="140"/>
      <c r="BP194" s="140"/>
      <c r="BQ194" s="140"/>
      <c r="BR194" s="140"/>
      <c r="BS194" s="140"/>
      <c r="BT194" s="140"/>
      <c r="BU194" s="140"/>
      <c r="BV194" s="140"/>
      <c r="BW194" s="140"/>
      <c r="BX194" s="140"/>
      <c r="BY194" s="140"/>
      <c r="BZ194" s="140"/>
      <c r="CA194" s="140"/>
      <c r="CB194" s="140"/>
      <c r="CC194" s="140"/>
      <c r="CD194" s="140"/>
      <c r="CE194" s="140"/>
      <c r="CF194" s="140"/>
      <c r="CG194" s="140"/>
      <c r="CH194" s="140"/>
      <c r="CI194" s="140"/>
      <c r="CJ194" s="140"/>
      <c r="CK194" s="140"/>
      <c r="CL194" s="140"/>
      <c r="CM194" s="140"/>
      <c r="CN194" s="140"/>
      <c r="CO194" s="140"/>
      <c r="CP194" s="140"/>
      <c r="CQ194" s="140"/>
      <c r="CR194" s="140"/>
      <c r="CS194" s="140"/>
      <c r="CT194" s="140"/>
      <c r="CU194" s="140"/>
      <c r="CV194" s="140"/>
      <c r="CW194" s="140"/>
      <c r="CX194" s="140"/>
      <c r="CY194" s="140"/>
      <c r="CZ194" s="140"/>
      <c r="DA194" s="140"/>
      <c r="DB194" s="140"/>
      <c r="DC194" s="140"/>
      <c r="DD194" s="140"/>
      <c r="DE194" s="140"/>
      <c r="DF194" s="140"/>
      <c r="DG194" s="140"/>
      <c r="DH194" s="140"/>
      <c r="DI194" s="140"/>
      <c r="DJ194" s="140"/>
      <c r="DK194" s="140"/>
      <c r="DL194" s="140"/>
      <c r="DM194" s="140"/>
      <c r="DN194" s="140"/>
      <c r="DO194" s="140"/>
      <c r="DP194" s="140"/>
      <c r="DQ194" s="140"/>
      <c r="DR194" s="140"/>
      <c r="DS194" s="140"/>
      <c r="DT194" s="140"/>
      <c r="DU194" s="140"/>
      <c r="DV194" s="140"/>
      <c r="DW194" s="140"/>
      <c r="DX194" s="140"/>
      <c r="DY194" s="140"/>
      <c r="DZ194" s="140"/>
      <c r="EA194" s="140"/>
      <c r="EB194" s="140"/>
      <c r="EC194" s="140"/>
      <c r="ED194" s="140"/>
      <c r="EE194" s="140"/>
      <c r="EF194" s="140"/>
      <c r="EG194" s="140"/>
      <c r="EH194" s="140"/>
      <c r="EI194" s="140"/>
      <c r="EJ194" s="140"/>
      <c r="EK194" s="140"/>
      <c r="EL194" s="140"/>
      <c r="EM194" s="140"/>
      <c r="EN194" s="140"/>
      <c r="EO194" s="140"/>
      <c r="EP194" s="140"/>
      <c r="EQ194" s="140"/>
      <c r="ER194" s="140"/>
      <c r="ES194" s="140"/>
      <c r="ET194" s="140"/>
      <c r="EU194" s="140"/>
      <c r="EV194" s="140"/>
      <c r="EW194" s="140"/>
      <c r="EX194" s="140"/>
      <c r="EY194" s="140"/>
      <c r="EZ194" s="140"/>
      <c r="FA194" s="140"/>
      <c r="FB194" s="140"/>
      <c r="FC194" s="140"/>
      <c r="FD194" s="140"/>
      <c r="FE194" s="140"/>
      <c r="FF194" s="140"/>
      <c r="FG194" s="140"/>
      <c r="FH194" s="140"/>
      <c r="FI194" s="140"/>
      <c r="FJ194" s="140"/>
      <c r="FK194" s="140"/>
      <c r="FL194" s="140"/>
      <c r="FM194" s="140"/>
      <c r="FN194" s="140"/>
      <c r="FO194" s="140"/>
      <c r="FP194" s="140"/>
      <c r="FQ194" s="140"/>
      <c r="FR194" s="140"/>
      <c r="FS194" s="140"/>
      <c r="FT194" s="140"/>
      <c r="FU194" s="140"/>
      <c r="FV194" s="140"/>
      <c r="FW194" s="140"/>
      <c r="FX194" s="140"/>
      <c r="FY194" s="140"/>
      <c r="FZ194" s="140"/>
      <c r="GA194" s="140"/>
      <c r="GB194" s="140"/>
      <c r="GC194" s="140"/>
      <c r="GD194" s="140"/>
      <c r="GE194" s="140"/>
      <c r="GF194" s="140"/>
      <c r="GG194" s="140"/>
      <c r="GH194" s="140"/>
      <c r="GI194" s="140"/>
      <c r="GJ194" s="140"/>
      <c r="GK194" s="140"/>
      <c r="GL194" s="140"/>
      <c r="GM194" s="140"/>
      <c r="GN194" s="140"/>
      <c r="GO194" s="140"/>
      <c r="GP194" s="140"/>
      <c r="GQ194" s="140"/>
      <c r="GR194" s="140"/>
      <c r="GS194" s="140"/>
      <c r="GT194" s="140"/>
      <c r="GU194" s="140"/>
      <c r="GV194" s="140"/>
      <c r="GW194" s="140"/>
      <c r="GX194" s="140"/>
      <c r="GY194" s="140"/>
      <c r="GZ194" s="140"/>
      <c r="HA194" s="140"/>
      <c r="HB194" s="140"/>
      <c r="HC194" s="140"/>
      <c r="HD194" s="140"/>
      <c r="HE194" s="140"/>
      <c r="HF194" s="140"/>
      <c r="HG194" s="140"/>
      <c r="HH194" s="140"/>
      <c r="HI194" s="140"/>
      <c r="HJ194" s="140"/>
      <c r="HK194" s="140"/>
      <c r="HL194" s="140"/>
      <c r="HM194" s="140"/>
      <c r="HN194" s="140"/>
      <c r="HO194" s="140"/>
      <c r="HP194" s="140"/>
      <c r="HQ194" s="140"/>
      <c r="HR194" s="140"/>
      <c r="HS194" s="140"/>
      <c r="HT194" s="140"/>
      <c r="HU194" s="140"/>
      <c r="HV194" s="140"/>
      <c r="HW194" s="140"/>
      <c r="HX194" s="140"/>
      <c r="HY194" s="140"/>
      <c r="HZ194" s="140"/>
      <c r="IA194" s="140"/>
      <c r="IB194" s="140"/>
      <c r="IC194" s="140"/>
      <c r="ID194" s="140"/>
      <c r="IE194" s="140"/>
      <c r="IF194" s="140"/>
      <c r="IG194" s="140"/>
      <c r="IH194" s="140"/>
      <c r="II194" s="140"/>
      <c r="IJ194" s="140"/>
      <c r="IK194" s="140"/>
      <c r="IL194" s="140"/>
      <c r="IM194" s="140"/>
      <c r="IN194" s="140"/>
      <c r="IO194" s="140"/>
      <c r="IP194" s="140"/>
      <c r="IQ194" s="140"/>
      <c r="IR194" s="140"/>
      <c r="IS194" s="140"/>
      <c r="IT194" s="140"/>
      <c r="IU194" s="140"/>
      <c r="IV194" s="140"/>
    </row>
    <row r="195" s="10" customFormat="true" ht="12.8" hidden="false" customHeight="false" outlineLevel="0" collapsed="false">
      <c r="A195" s="131" t="s">
        <v>140</v>
      </c>
      <c r="B195" s="131"/>
      <c r="C195" s="132" t="s">
        <v>143</v>
      </c>
      <c r="D195" s="134" t="s">
        <v>78</v>
      </c>
      <c r="E195" s="134" t="n">
        <f aca="false">E192*4.5</f>
        <v>46.8</v>
      </c>
      <c r="F195" s="135"/>
      <c r="G195" s="136"/>
      <c r="H195" s="136"/>
      <c r="I195" s="136"/>
      <c r="J195" s="56"/>
      <c r="K195" s="57" t="n">
        <f aca="false">H195+I195+J195</f>
        <v>0</v>
      </c>
      <c r="L195" s="108" t="n">
        <f aca="false">ROUND(E195*F195,2)</f>
        <v>0</v>
      </c>
      <c r="M195" s="54" t="n">
        <f aca="false">ROUND(E195*H195,2)</f>
        <v>0</v>
      </c>
      <c r="N195" s="54" t="n">
        <f aca="false">ROUND(E195*I195,2)</f>
        <v>0</v>
      </c>
      <c r="O195" s="54" t="n">
        <f aca="false">ROUND(E195*J195,2)</f>
        <v>0</v>
      </c>
      <c r="P195" s="57" t="n">
        <f aca="false">SUM(M195:O195)</f>
        <v>0</v>
      </c>
      <c r="Q195" s="137"/>
      <c r="R195" s="8"/>
      <c r="S195" s="141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142"/>
      <c r="BT195" s="142"/>
      <c r="BU195" s="142"/>
      <c r="BV195" s="142"/>
      <c r="BW195" s="142"/>
      <c r="BX195" s="142"/>
      <c r="BY195" s="142"/>
      <c r="BZ195" s="142"/>
      <c r="CA195" s="142"/>
      <c r="CB195" s="142"/>
      <c r="CC195" s="142"/>
      <c r="CD195" s="142"/>
      <c r="CE195" s="142"/>
      <c r="CF195" s="142"/>
      <c r="CG195" s="142"/>
      <c r="CH195" s="142"/>
      <c r="CI195" s="142"/>
      <c r="CJ195" s="142"/>
      <c r="CK195" s="142"/>
      <c r="CL195" s="142"/>
      <c r="CM195" s="142"/>
      <c r="CN195" s="142"/>
      <c r="CO195" s="142"/>
      <c r="CP195" s="142"/>
      <c r="CQ195" s="142"/>
      <c r="CR195" s="142"/>
      <c r="CS195" s="142"/>
      <c r="CT195" s="142"/>
      <c r="CU195" s="142"/>
      <c r="CV195" s="142"/>
      <c r="CW195" s="142"/>
      <c r="CX195" s="142"/>
      <c r="CY195" s="142"/>
      <c r="CZ195" s="142"/>
      <c r="DA195" s="142"/>
      <c r="DB195" s="142"/>
      <c r="DC195" s="142"/>
      <c r="DD195" s="142"/>
      <c r="DE195" s="142"/>
      <c r="DF195" s="142"/>
      <c r="DG195" s="142"/>
      <c r="DH195" s="142"/>
      <c r="DI195" s="142"/>
      <c r="DJ195" s="142"/>
      <c r="DK195" s="142"/>
      <c r="DL195" s="142"/>
      <c r="DM195" s="142"/>
      <c r="DN195" s="142"/>
      <c r="DO195" s="142"/>
      <c r="DP195" s="142"/>
      <c r="DQ195" s="142"/>
      <c r="DR195" s="142"/>
      <c r="DS195" s="142"/>
      <c r="DT195" s="142"/>
      <c r="DU195" s="142"/>
      <c r="DV195" s="142"/>
      <c r="DW195" s="142"/>
      <c r="DX195" s="142"/>
      <c r="DY195" s="142"/>
      <c r="DZ195" s="142"/>
      <c r="EA195" s="142"/>
      <c r="EB195" s="142"/>
      <c r="EC195" s="142"/>
      <c r="ED195" s="142"/>
      <c r="EE195" s="142"/>
      <c r="EF195" s="142"/>
      <c r="EG195" s="142"/>
      <c r="EH195" s="142"/>
      <c r="EI195" s="142"/>
      <c r="EJ195" s="142"/>
      <c r="EK195" s="142"/>
      <c r="EL195" s="142"/>
      <c r="EM195" s="142"/>
      <c r="EN195" s="142"/>
      <c r="EO195" s="142"/>
      <c r="EP195" s="142"/>
      <c r="EQ195" s="142"/>
      <c r="ER195" s="142"/>
      <c r="ES195" s="142"/>
      <c r="ET195" s="142"/>
      <c r="EU195" s="142"/>
      <c r="EV195" s="142"/>
      <c r="EW195" s="142"/>
      <c r="EX195" s="142"/>
      <c r="EY195" s="142"/>
      <c r="EZ195" s="142"/>
      <c r="FA195" s="142"/>
      <c r="FB195" s="142"/>
      <c r="FC195" s="142"/>
      <c r="FD195" s="142"/>
      <c r="FE195" s="142"/>
      <c r="FF195" s="142"/>
      <c r="FG195" s="142"/>
      <c r="FH195" s="142"/>
      <c r="FI195" s="142"/>
      <c r="FJ195" s="142"/>
      <c r="FK195" s="142"/>
      <c r="FL195" s="142"/>
      <c r="FM195" s="142"/>
      <c r="FN195" s="142"/>
      <c r="FO195" s="142"/>
      <c r="FP195" s="142"/>
      <c r="FQ195" s="142"/>
      <c r="FR195" s="142"/>
      <c r="FS195" s="142"/>
      <c r="FT195" s="142"/>
      <c r="FU195" s="142"/>
      <c r="FV195" s="142"/>
      <c r="FW195" s="142"/>
      <c r="FX195" s="142"/>
      <c r="FY195" s="142"/>
      <c r="FZ195" s="142"/>
      <c r="GA195" s="142"/>
      <c r="GB195" s="142"/>
      <c r="GC195" s="142"/>
      <c r="GD195" s="142"/>
      <c r="GE195" s="142"/>
      <c r="GF195" s="142"/>
      <c r="GG195" s="142"/>
      <c r="GH195" s="142"/>
      <c r="GI195" s="142"/>
      <c r="GJ195" s="142"/>
      <c r="GK195" s="142"/>
      <c r="GL195" s="142"/>
      <c r="GM195" s="142"/>
      <c r="GN195" s="142"/>
      <c r="GO195" s="142"/>
      <c r="GP195" s="142"/>
      <c r="GQ195" s="142"/>
      <c r="GR195" s="142"/>
      <c r="GS195" s="142"/>
      <c r="GT195" s="142"/>
      <c r="GU195" s="142"/>
      <c r="GV195" s="142"/>
      <c r="GW195" s="142"/>
      <c r="GX195" s="142"/>
      <c r="GY195" s="142"/>
      <c r="GZ195" s="142"/>
      <c r="HA195" s="142"/>
      <c r="HB195" s="142"/>
      <c r="HC195" s="142"/>
      <c r="HD195" s="142"/>
      <c r="HE195" s="142"/>
      <c r="HF195" s="142"/>
      <c r="HG195" s="142"/>
      <c r="HH195" s="142"/>
      <c r="HI195" s="142"/>
      <c r="HJ195" s="142"/>
      <c r="HK195" s="142"/>
      <c r="HL195" s="142"/>
      <c r="HM195" s="142"/>
      <c r="HN195" s="142"/>
      <c r="HO195" s="142"/>
      <c r="HP195" s="142"/>
      <c r="HQ195" s="142"/>
      <c r="HR195" s="142"/>
      <c r="HS195" s="142"/>
      <c r="HT195" s="142"/>
      <c r="HU195" s="142"/>
      <c r="HV195" s="142"/>
      <c r="HW195" s="142"/>
      <c r="HX195" s="142"/>
      <c r="HY195" s="142"/>
      <c r="HZ195" s="142"/>
      <c r="IA195" s="142"/>
      <c r="IB195" s="142"/>
      <c r="IC195" s="142"/>
      <c r="ID195" s="142"/>
      <c r="IE195" s="142"/>
      <c r="IF195" s="142"/>
      <c r="IG195" s="142"/>
      <c r="IH195" s="142"/>
      <c r="II195" s="142"/>
      <c r="IJ195" s="142"/>
      <c r="IK195" s="142"/>
      <c r="IL195" s="142"/>
      <c r="IM195" s="142"/>
      <c r="IN195" s="142"/>
      <c r="IO195" s="142"/>
      <c r="IP195" s="142"/>
      <c r="IQ195" s="142"/>
      <c r="IR195" s="142"/>
      <c r="IS195" s="142"/>
      <c r="IT195" s="142"/>
      <c r="IU195" s="142"/>
      <c r="IV195" s="142"/>
    </row>
    <row r="196" s="10" customFormat="true" ht="12.8" hidden="false" customHeight="false" outlineLevel="0" collapsed="false">
      <c r="A196" s="131" t="s">
        <v>140</v>
      </c>
      <c r="B196" s="131"/>
      <c r="C196" s="132" t="s">
        <v>153</v>
      </c>
      <c r="D196" s="131" t="s">
        <v>83</v>
      </c>
      <c r="E196" s="134" t="n">
        <f aca="false">E192*1.05</f>
        <v>10.92</v>
      </c>
      <c r="F196" s="135"/>
      <c r="G196" s="136"/>
      <c r="H196" s="136"/>
      <c r="I196" s="136"/>
      <c r="J196" s="56"/>
      <c r="K196" s="57" t="n">
        <f aca="false">H196+I196+J196</f>
        <v>0</v>
      </c>
      <c r="L196" s="108" t="n">
        <f aca="false">ROUND(E196*F196,2)</f>
        <v>0</v>
      </c>
      <c r="M196" s="54" t="n">
        <f aca="false">ROUND(E196*H196,2)</f>
        <v>0</v>
      </c>
      <c r="N196" s="54" t="n">
        <f aca="false">ROUND(E196*I196,2)</f>
        <v>0</v>
      </c>
      <c r="O196" s="54" t="n">
        <f aca="false">ROUND(E196*J196,2)</f>
        <v>0</v>
      </c>
      <c r="P196" s="57" t="n">
        <f aca="false">SUM(M196:O196)</f>
        <v>0</v>
      </c>
      <c r="Q196" s="137"/>
      <c r="R196" s="138"/>
      <c r="S196" s="139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  <c r="BG196" s="140"/>
      <c r="BH196" s="140"/>
      <c r="BI196" s="140"/>
      <c r="BJ196" s="140"/>
      <c r="BK196" s="140"/>
      <c r="BL196" s="140"/>
      <c r="BM196" s="140"/>
      <c r="BN196" s="140"/>
      <c r="BO196" s="140"/>
      <c r="BP196" s="140"/>
      <c r="BQ196" s="140"/>
      <c r="BR196" s="140"/>
      <c r="BS196" s="140"/>
      <c r="BT196" s="140"/>
      <c r="BU196" s="140"/>
      <c r="BV196" s="140"/>
      <c r="BW196" s="140"/>
      <c r="BX196" s="140"/>
      <c r="BY196" s="140"/>
      <c r="BZ196" s="140"/>
      <c r="CA196" s="140"/>
      <c r="CB196" s="140"/>
      <c r="CC196" s="140"/>
      <c r="CD196" s="140"/>
      <c r="CE196" s="140"/>
      <c r="CF196" s="140"/>
      <c r="CG196" s="140"/>
      <c r="CH196" s="140"/>
      <c r="CI196" s="140"/>
      <c r="CJ196" s="140"/>
      <c r="CK196" s="140"/>
      <c r="CL196" s="140"/>
      <c r="CM196" s="140"/>
      <c r="CN196" s="140"/>
      <c r="CO196" s="140"/>
      <c r="CP196" s="140"/>
      <c r="CQ196" s="140"/>
      <c r="CR196" s="140"/>
      <c r="CS196" s="140"/>
      <c r="CT196" s="140"/>
      <c r="CU196" s="140"/>
      <c r="CV196" s="140"/>
      <c r="CW196" s="140"/>
      <c r="CX196" s="140"/>
      <c r="CY196" s="140"/>
      <c r="CZ196" s="140"/>
      <c r="DA196" s="140"/>
      <c r="DB196" s="140"/>
      <c r="DC196" s="140"/>
      <c r="DD196" s="140"/>
      <c r="DE196" s="140"/>
      <c r="DF196" s="140"/>
      <c r="DG196" s="140"/>
      <c r="DH196" s="140"/>
      <c r="DI196" s="140"/>
      <c r="DJ196" s="140"/>
      <c r="DK196" s="140"/>
      <c r="DL196" s="140"/>
      <c r="DM196" s="140"/>
      <c r="DN196" s="140"/>
      <c r="DO196" s="140"/>
      <c r="DP196" s="140"/>
      <c r="DQ196" s="140"/>
      <c r="DR196" s="140"/>
      <c r="DS196" s="140"/>
      <c r="DT196" s="140"/>
      <c r="DU196" s="140"/>
      <c r="DV196" s="140"/>
      <c r="DW196" s="140"/>
      <c r="DX196" s="140"/>
      <c r="DY196" s="140"/>
      <c r="DZ196" s="140"/>
      <c r="EA196" s="140"/>
      <c r="EB196" s="140"/>
      <c r="EC196" s="140"/>
      <c r="ED196" s="140"/>
      <c r="EE196" s="140"/>
      <c r="EF196" s="140"/>
      <c r="EG196" s="140"/>
      <c r="EH196" s="140"/>
      <c r="EI196" s="140"/>
      <c r="EJ196" s="140"/>
      <c r="EK196" s="140"/>
      <c r="EL196" s="140"/>
      <c r="EM196" s="140"/>
      <c r="EN196" s="140"/>
      <c r="EO196" s="140"/>
      <c r="EP196" s="140"/>
      <c r="EQ196" s="140"/>
      <c r="ER196" s="140"/>
      <c r="ES196" s="140"/>
      <c r="ET196" s="140"/>
      <c r="EU196" s="140"/>
      <c r="EV196" s="140"/>
      <c r="EW196" s="140"/>
      <c r="EX196" s="140"/>
      <c r="EY196" s="140"/>
      <c r="EZ196" s="140"/>
      <c r="FA196" s="140"/>
      <c r="FB196" s="140"/>
      <c r="FC196" s="140"/>
      <c r="FD196" s="140"/>
      <c r="FE196" s="140"/>
      <c r="FF196" s="140"/>
      <c r="FG196" s="140"/>
      <c r="FH196" s="140"/>
      <c r="FI196" s="140"/>
      <c r="FJ196" s="140"/>
      <c r="FK196" s="140"/>
      <c r="FL196" s="140"/>
      <c r="FM196" s="140"/>
      <c r="FN196" s="140"/>
      <c r="FO196" s="140"/>
      <c r="FP196" s="140"/>
      <c r="FQ196" s="140"/>
      <c r="FR196" s="140"/>
      <c r="FS196" s="140"/>
      <c r="FT196" s="140"/>
      <c r="FU196" s="140"/>
      <c r="FV196" s="140"/>
      <c r="FW196" s="140"/>
      <c r="FX196" s="140"/>
      <c r="FY196" s="140"/>
      <c r="FZ196" s="140"/>
      <c r="GA196" s="140"/>
      <c r="GB196" s="140"/>
      <c r="GC196" s="140"/>
      <c r="GD196" s="140"/>
      <c r="GE196" s="140"/>
      <c r="GF196" s="140"/>
      <c r="GG196" s="140"/>
      <c r="GH196" s="140"/>
      <c r="GI196" s="140"/>
      <c r="GJ196" s="140"/>
      <c r="GK196" s="140"/>
      <c r="GL196" s="140"/>
      <c r="GM196" s="140"/>
      <c r="GN196" s="140"/>
      <c r="GO196" s="140"/>
      <c r="GP196" s="140"/>
      <c r="GQ196" s="140"/>
      <c r="GR196" s="140"/>
      <c r="GS196" s="140"/>
      <c r="GT196" s="140"/>
      <c r="GU196" s="140"/>
      <c r="GV196" s="140"/>
      <c r="GW196" s="140"/>
      <c r="GX196" s="140"/>
      <c r="GY196" s="140"/>
      <c r="GZ196" s="140"/>
      <c r="HA196" s="140"/>
      <c r="HB196" s="140"/>
      <c r="HC196" s="140"/>
      <c r="HD196" s="140"/>
      <c r="HE196" s="140"/>
      <c r="HF196" s="140"/>
      <c r="HG196" s="140"/>
      <c r="HH196" s="140"/>
      <c r="HI196" s="140"/>
      <c r="HJ196" s="140"/>
      <c r="HK196" s="140"/>
      <c r="HL196" s="140"/>
      <c r="HM196" s="140"/>
      <c r="HN196" s="140"/>
      <c r="HO196" s="140"/>
      <c r="HP196" s="140"/>
      <c r="HQ196" s="140"/>
      <c r="HR196" s="140"/>
      <c r="HS196" s="140"/>
      <c r="HT196" s="140"/>
      <c r="HU196" s="140"/>
      <c r="HV196" s="140"/>
      <c r="HW196" s="140"/>
      <c r="HX196" s="140"/>
      <c r="HY196" s="140"/>
      <c r="HZ196" s="140"/>
      <c r="IA196" s="140"/>
      <c r="IB196" s="140"/>
      <c r="IC196" s="140"/>
      <c r="ID196" s="140"/>
      <c r="IE196" s="140"/>
      <c r="IF196" s="140"/>
      <c r="IG196" s="140"/>
      <c r="IH196" s="140"/>
      <c r="II196" s="140"/>
      <c r="IJ196" s="140"/>
      <c r="IK196" s="140"/>
      <c r="IL196" s="140"/>
      <c r="IM196" s="140"/>
      <c r="IN196" s="140"/>
      <c r="IO196" s="140"/>
      <c r="IP196" s="140"/>
      <c r="IQ196" s="140"/>
      <c r="IR196" s="140"/>
      <c r="IS196" s="140"/>
      <c r="IT196" s="140"/>
      <c r="IU196" s="140"/>
      <c r="IV196" s="140"/>
    </row>
    <row r="197" s="10" customFormat="true" ht="12.8" hidden="false" customHeight="false" outlineLevel="0" collapsed="false">
      <c r="A197" s="131" t="s">
        <v>140</v>
      </c>
      <c r="B197" s="131"/>
      <c r="C197" s="132" t="s">
        <v>145</v>
      </c>
      <c r="D197" s="134" t="s">
        <v>78</v>
      </c>
      <c r="E197" s="134" t="n">
        <v>3</v>
      </c>
      <c r="F197" s="135"/>
      <c r="G197" s="136"/>
      <c r="H197" s="136"/>
      <c r="I197" s="136"/>
      <c r="J197" s="56"/>
      <c r="K197" s="57" t="n">
        <f aca="false">H197+I197+J197</f>
        <v>0</v>
      </c>
      <c r="L197" s="108" t="n">
        <f aca="false">ROUND(E197*F197,2)</f>
        <v>0</v>
      </c>
      <c r="M197" s="54" t="n">
        <f aca="false">ROUND(E197*H197,2)</f>
        <v>0</v>
      </c>
      <c r="N197" s="54" t="n">
        <f aca="false">ROUND(E197*I197,2)</f>
        <v>0</v>
      </c>
      <c r="O197" s="54" t="n">
        <f aca="false">ROUND(E197*J197,2)</f>
        <v>0</v>
      </c>
      <c r="P197" s="57" t="n">
        <f aca="false">SUM(M197:O197)</f>
        <v>0</v>
      </c>
      <c r="Q197" s="137"/>
      <c r="R197" s="143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44"/>
      <c r="BM197" s="144"/>
      <c r="BN197" s="144"/>
      <c r="BO197" s="144"/>
      <c r="BP197" s="144"/>
      <c r="BQ197" s="144"/>
      <c r="BR197" s="144"/>
      <c r="BS197" s="144"/>
      <c r="BT197" s="144"/>
      <c r="BU197" s="144"/>
      <c r="BV197" s="144"/>
      <c r="BW197" s="144"/>
      <c r="BX197" s="144"/>
      <c r="BY197" s="144"/>
      <c r="BZ197" s="144"/>
      <c r="CA197" s="144"/>
      <c r="CB197" s="144"/>
      <c r="CC197" s="144"/>
      <c r="CD197" s="144"/>
      <c r="CE197" s="144"/>
      <c r="CF197" s="144"/>
      <c r="CG197" s="144"/>
      <c r="CH197" s="144"/>
      <c r="CI197" s="144"/>
      <c r="CJ197" s="144"/>
      <c r="CK197" s="144"/>
      <c r="CL197" s="144"/>
      <c r="CM197" s="144"/>
      <c r="CN197" s="144"/>
      <c r="CO197" s="144"/>
      <c r="CP197" s="144"/>
      <c r="CQ197" s="144"/>
      <c r="CR197" s="144"/>
      <c r="CS197" s="144"/>
      <c r="CT197" s="144"/>
      <c r="CU197" s="144"/>
      <c r="CV197" s="144"/>
      <c r="CW197" s="144"/>
      <c r="CX197" s="144"/>
      <c r="CY197" s="144"/>
      <c r="CZ197" s="144"/>
      <c r="DA197" s="144"/>
      <c r="DB197" s="144"/>
      <c r="DC197" s="144"/>
      <c r="DD197" s="144"/>
      <c r="DE197" s="144"/>
      <c r="DF197" s="144"/>
      <c r="DG197" s="144"/>
      <c r="DH197" s="144"/>
      <c r="DI197" s="144"/>
      <c r="DJ197" s="144"/>
      <c r="DK197" s="144"/>
      <c r="DL197" s="144"/>
      <c r="DM197" s="144"/>
      <c r="DN197" s="144"/>
      <c r="DO197" s="144"/>
      <c r="DP197" s="144"/>
      <c r="DQ197" s="144"/>
      <c r="DR197" s="144"/>
      <c r="DS197" s="144"/>
      <c r="DT197" s="144"/>
      <c r="DU197" s="144"/>
      <c r="DV197" s="144"/>
      <c r="DW197" s="144"/>
      <c r="DX197" s="144"/>
      <c r="DY197" s="144"/>
      <c r="DZ197" s="144"/>
      <c r="EA197" s="144"/>
      <c r="EB197" s="144"/>
      <c r="EC197" s="144"/>
      <c r="ED197" s="144"/>
      <c r="EE197" s="144"/>
      <c r="EF197" s="144"/>
      <c r="EG197" s="144"/>
      <c r="EH197" s="144"/>
      <c r="EI197" s="144"/>
      <c r="EJ197" s="144"/>
      <c r="EK197" s="144"/>
      <c r="EL197" s="144"/>
      <c r="EM197" s="144"/>
      <c r="EN197" s="144"/>
      <c r="EO197" s="144"/>
      <c r="EP197" s="144"/>
      <c r="EQ197" s="144"/>
      <c r="ER197" s="144"/>
      <c r="ES197" s="144"/>
      <c r="ET197" s="144"/>
      <c r="EU197" s="144"/>
      <c r="EV197" s="144"/>
      <c r="EW197" s="144"/>
      <c r="EX197" s="144"/>
      <c r="EY197" s="144"/>
      <c r="EZ197" s="144"/>
      <c r="FA197" s="144"/>
      <c r="FB197" s="144"/>
      <c r="FC197" s="144"/>
      <c r="FD197" s="144"/>
      <c r="FE197" s="144"/>
      <c r="FF197" s="144"/>
      <c r="FG197" s="144"/>
      <c r="FH197" s="144"/>
      <c r="FI197" s="144"/>
      <c r="FJ197" s="144"/>
      <c r="FK197" s="144"/>
      <c r="FL197" s="144"/>
      <c r="FM197" s="144"/>
      <c r="FN197" s="144"/>
      <c r="FO197" s="144"/>
      <c r="FP197" s="144"/>
      <c r="FQ197" s="144"/>
      <c r="FR197" s="144"/>
      <c r="FS197" s="144"/>
      <c r="FT197" s="144"/>
      <c r="FU197" s="144"/>
      <c r="FV197" s="144"/>
      <c r="FW197" s="144"/>
      <c r="FX197" s="144"/>
      <c r="FY197" s="144"/>
      <c r="FZ197" s="144"/>
      <c r="GA197" s="144"/>
      <c r="GB197" s="144"/>
      <c r="GC197" s="144"/>
      <c r="GD197" s="144"/>
      <c r="GE197" s="144"/>
      <c r="GF197" s="144"/>
      <c r="GG197" s="144"/>
      <c r="GH197" s="144"/>
      <c r="GI197" s="144"/>
      <c r="GJ197" s="144"/>
      <c r="GK197" s="144"/>
      <c r="GL197" s="144"/>
      <c r="GM197" s="144"/>
      <c r="GN197" s="144"/>
      <c r="GO197" s="144"/>
      <c r="GP197" s="144"/>
      <c r="GQ197" s="144"/>
      <c r="GR197" s="144"/>
      <c r="GS197" s="144"/>
      <c r="GT197" s="144"/>
      <c r="GU197" s="144"/>
      <c r="GV197" s="144"/>
      <c r="GW197" s="144"/>
      <c r="GX197" s="144"/>
      <c r="GY197" s="144"/>
      <c r="GZ197" s="144"/>
      <c r="HA197" s="144"/>
      <c r="HB197" s="144"/>
      <c r="HC197" s="144"/>
      <c r="HD197" s="144"/>
      <c r="HE197" s="144"/>
      <c r="HF197" s="144"/>
      <c r="HG197" s="144"/>
      <c r="HH197" s="144"/>
      <c r="HI197" s="144"/>
      <c r="HJ197" s="144"/>
      <c r="HK197" s="144"/>
      <c r="HL197" s="144"/>
      <c r="HM197" s="144"/>
      <c r="HN197" s="144"/>
      <c r="HO197" s="144"/>
      <c r="HP197" s="144"/>
      <c r="HQ197" s="144"/>
      <c r="HR197" s="144"/>
      <c r="HS197" s="144"/>
      <c r="HT197" s="144"/>
      <c r="HU197" s="144"/>
      <c r="HV197" s="144"/>
      <c r="HW197" s="144"/>
      <c r="HX197" s="144"/>
      <c r="HY197" s="144"/>
      <c r="HZ197" s="144"/>
      <c r="IA197" s="144"/>
      <c r="IB197" s="144"/>
      <c r="IC197" s="144"/>
      <c r="ID197" s="144"/>
      <c r="IE197" s="144"/>
      <c r="IF197" s="144"/>
      <c r="IG197" s="144"/>
      <c r="IH197" s="144"/>
      <c r="II197" s="144"/>
      <c r="IJ197" s="144"/>
      <c r="IK197" s="144"/>
      <c r="IL197" s="144"/>
      <c r="IM197" s="144"/>
      <c r="IN197" s="139"/>
      <c r="IO197" s="139"/>
      <c r="IP197" s="139"/>
      <c r="IQ197" s="139"/>
      <c r="IR197" s="139"/>
      <c r="IS197" s="139"/>
      <c r="IT197" s="139"/>
      <c r="IU197" s="139"/>
      <c r="IV197" s="139"/>
    </row>
    <row r="198" s="10" customFormat="true" ht="12.8" hidden="false" customHeight="false" outlineLevel="0" collapsed="false">
      <c r="A198" s="131" t="s">
        <v>140</v>
      </c>
      <c r="B198" s="131"/>
      <c r="C198" s="132" t="s">
        <v>144</v>
      </c>
      <c r="D198" s="131" t="s">
        <v>53</v>
      </c>
      <c r="E198" s="134" t="n">
        <v>43</v>
      </c>
      <c r="F198" s="135"/>
      <c r="G198" s="136"/>
      <c r="H198" s="136"/>
      <c r="I198" s="136"/>
      <c r="J198" s="56"/>
      <c r="K198" s="57" t="n">
        <f aca="false">H198+I198+J198</f>
        <v>0</v>
      </c>
      <c r="L198" s="108" t="n">
        <f aca="false">ROUND(E198*F198,2)</f>
        <v>0</v>
      </c>
      <c r="M198" s="54" t="n">
        <f aca="false">ROUND(E198*H198,2)</f>
        <v>0</v>
      </c>
      <c r="N198" s="54" t="n">
        <f aca="false">ROUND(E198*I198,2)</f>
        <v>0</v>
      </c>
      <c r="O198" s="54" t="n">
        <f aca="false">ROUND(E198*J198,2)</f>
        <v>0</v>
      </c>
      <c r="P198" s="57" t="n">
        <f aca="false">SUM(M198:O198)</f>
        <v>0</v>
      </c>
      <c r="Q198" s="137"/>
      <c r="R198" s="138"/>
      <c r="S198" s="139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F198" s="140"/>
      <c r="BG198" s="140"/>
      <c r="BH198" s="140"/>
      <c r="BI198" s="140"/>
      <c r="BJ198" s="140"/>
      <c r="BK198" s="140"/>
      <c r="BL198" s="140"/>
      <c r="BM198" s="140"/>
      <c r="BN198" s="140"/>
      <c r="BO198" s="140"/>
      <c r="BP198" s="140"/>
      <c r="BQ198" s="140"/>
      <c r="BR198" s="140"/>
      <c r="BS198" s="140"/>
      <c r="BT198" s="140"/>
      <c r="BU198" s="140"/>
      <c r="BV198" s="140"/>
      <c r="BW198" s="140"/>
      <c r="BX198" s="140"/>
      <c r="BY198" s="140"/>
      <c r="BZ198" s="140"/>
      <c r="CA198" s="140"/>
      <c r="CB198" s="140"/>
      <c r="CC198" s="140"/>
      <c r="CD198" s="140"/>
      <c r="CE198" s="140"/>
      <c r="CF198" s="140"/>
      <c r="CG198" s="140"/>
      <c r="CH198" s="140"/>
      <c r="CI198" s="140"/>
      <c r="CJ198" s="140"/>
      <c r="CK198" s="140"/>
      <c r="CL198" s="140"/>
      <c r="CM198" s="140"/>
      <c r="CN198" s="140"/>
      <c r="CO198" s="140"/>
      <c r="CP198" s="140"/>
      <c r="CQ198" s="140"/>
      <c r="CR198" s="140"/>
      <c r="CS198" s="140"/>
      <c r="CT198" s="140"/>
      <c r="CU198" s="140"/>
      <c r="CV198" s="140"/>
      <c r="CW198" s="140"/>
      <c r="CX198" s="140"/>
      <c r="CY198" s="140"/>
      <c r="CZ198" s="140"/>
      <c r="DA198" s="140"/>
      <c r="DB198" s="140"/>
      <c r="DC198" s="140"/>
      <c r="DD198" s="140"/>
      <c r="DE198" s="140"/>
      <c r="DF198" s="140"/>
      <c r="DG198" s="140"/>
      <c r="DH198" s="140"/>
      <c r="DI198" s="140"/>
      <c r="DJ198" s="140"/>
      <c r="DK198" s="140"/>
      <c r="DL198" s="140"/>
      <c r="DM198" s="140"/>
      <c r="DN198" s="140"/>
      <c r="DO198" s="140"/>
      <c r="DP198" s="140"/>
      <c r="DQ198" s="140"/>
      <c r="DR198" s="140"/>
      <c r="DS198" s="140"/>
      <c r="DT198" s="140"/>
      <c r="DU198" s="140"/>
      <c r="DV198" s="140"/>
      <c r="DW198" s="140"/>
      <c r="DX198" s="140"/>
      <c r="DY198" s="140"/>
      <c r="DZ198" s="140"/>
      <c r="EA198" s="140"/>
      <c r="EB198" s="140"/>
      <c r="EC198" s="140"/>
      <c r="ED198" s="140"/>
      <c r="EE198" s="140"/>
      <c r="EF198" s="140"/>
      <c r="EG198" s="140"/>
      <c r="EH198" s="140"/>
      <c r="EI198" s="140"/>
      <c r="EJ198" s="140"/>
      <c r="EK198" s="140"/>
      <c r="EL198" s="140"/>
      <c r="EM198" s="140"/>
      <c r="EN198" s="140"/>
      <c r="EO198" s="140"/>
      <c r="EP198" s="140"/>
      <c r="EQ198" s="140"/>
      <c r="ER198" s="140"/>
      <c r="ES198" s="140"/>
      <c r="ET198" s="140"/>
      <c r="EU198" s="140"/>
      <c r="EV198" s="140"/>
      <c r="EW198" s="140"/>
      <c r="EX198" s="140"/>
      <c r="EY198" s="140"/>
      <c r="EZ198" s="140"/>
      <c r="FA198" s="140"/>
      <c r="FB198" s="140"/>
      <c r="FC198" s="140"/>
      <c r="FD198" s="140"/>
      <c r="FE198" s="140"/>
      <c r="FF198" s="140"/>
      <c r="FG198" s="140"/>
      <c r="FH198" s="140"/>
      <c r="FI198" s="140"/>
      <c r="FJ198" s="140"/>
      <c r="FK198" s="140"/>
      <c r="FL198" s="140"/>
      <c r="FM198" s="140"/>
      <c r="FN198" s="140"/>
      <c r="FO198" s="140"/>
      <c r="FP198" s="140"/>
      <c r="FQ198" s="140"/>
      <c r="FR198" s="140"/>
      <c r="FS198" s="140"/>
      <c r="FT198" s="140"/>
      <c r="FU198" s="140"/>
      <c r="FV198" s="140"/>
      <c r="FW198" s="140"/>
      <c r="FX198" s="140"/>
      <c r="FY198" s="140"/>
      <c r="FZ198" s="140"/>
      <c r="GA198" s="140"/>
      <c r="GB198" s="140"/>
      <c r="GC198" s="140"/>
      <c r="GD198" s="140"/>
      <c r="GE198" s="140"/>
      <c r="GF198" s="140"/>
      <c r="GG198" s="140"/>
      <c r="GH198" s="140"/>
      <c r="GI198" s="140"/>
      <c r="GJ198" s="140"/>
      <c r="GK198" s="140"/>
      <c r="GL198" s="140"/>
      <c r="GM198" s="140"/>
      <c r="GN198" s="140"/>
      <c r="GO198" s="140"/>
      <c r="GP198" s="140"/>
      <c r="GQ198" s="140"/>
      <c r="GR198" s="140"/>
      <c r="GS198" s="140"/>
      <c r="GT198" s="140"/>
      <c r="GU198" s="140"/>
      <c r="GV198" s="140"/>
      <c r="GW198" s="140"/>
      <c r="GX198" s="140"/>
      <c r="GY198" s="140"/>
      <c r="GZ198" s="140"/>
      <c r="HA198" s="140"/>
      <c r="HB198" s="140"/>
      <c r="HC198" s="140"/>
      <c r="HD198" s="140"/>
      <c r="HE198" s="140"/>
      <c r="HF198" s="140"/>
      <c r="HG198" s="140"/>
      <c r="HH198" s="140"/>
      <c r="HI198" s="140"/>
      <c r="HJ198" s="140"/>
      <c r="HK198" s="140"/>
      <c r="HL198" s="140"/>
      <c r="HM198" s="140"/>
      <c r="HN198" s="140"/>
      <c r="HO198" s="140"/>
      <c r="HP198" s="140"/>
      <c r="HQ198" s="140"/>
      <c r="HR198" s="140"/>
      <c r="HS198" s="140"/>
      <c r="HT198" s="140"/>
      <c r="HU198" s="140"/>
      <c r="HV198" s="140"/>
      <c r="HW198" s="140"/>
      <c r="HX198" s="140"/>
      <c r="HY198" s="140"/>
      <c r="HZ198" s="140"/>
      <c r="IA198" s="140"/>
      <c r="IB198" s="140"/>
      <c r="IC198" s="140"/>
      <c r="ID198" s="140"/>
      <c r="IE198" s="140"/>
      <c r="IF198" s="140"/>
      <c r="IG198" s="140"/>
      <c r="IH198" s="140"/>
      <c r="II198" s="140"/>
      <c r="IJ198" s="140"/>
      <c r="IK198" s="140"/>
      <c r="IL198" s="140"/>
      <c r="IM198" s="140"/>
      <c r="IN198" s="140"/>
      <c r="IO198" s="140"/>
      <c r="IP198" s="140"/>
      <c r="IQ198" s="140"/>
      <c r="IR198" s="140"/>
      <c r="IS198" s="140"/>
      <c r="IT198" s="140"/>
      <c r="IU198" s="140"/>
      <c r="IV198" s="140"/>
    </row>
    <row r="199" s="10" customFormat="true" ht="12.8" hidden="false" customHeight="false" outlineLevel="0" collapsed="false">
      <c r="A199" s="91" t="n">
        <v>19</v>
      </c>
      <c r="B199" s="91" t="s">
        <v>41</v>
      </c>
      <c r="C199" s="69" t="s">
        <v>154</v>
      </c>
      <c r="D199" s="70" t="s">
        <v>53</v>
      </c>
      <c r="E199" s="52" t="n">
        <v>2</v>
      </c>
      <c r="F199" s="53"/>
      <c r="G199" s="54"/>
      <c r="H199" s="55"/>
      <c r="I199" s="65"/>
      <c r="J199" s="56"/>
      <c r="K199" s="57" t="n">
        <f aca="false">H199+I199+J199</f>
        <v>0</v>
      </c>
      <c r="L199" s="108" t="n">
        <f aca="false">ROUND(E199*F199,2)</f>
        <v>0</v>
      </c>
      <c r="M199" s="54" t="n">
        <f aca="false">ROUND(E199*H199,2)</f>
        <v>0</v>
      </c>
      <c r="N199" s="54" t="n">
        <f aca="false">ROUND(E199*I199,2)</f>
        <v>0</v>
      </c>
      <c r="O199" s="54" t="n">
        <f aca="false">ROUND(E199*J199,2)</f>
        <v>0</v>
      </c>
      <c r="P199" s="57" t="n">
        <f aca="false">SUM(M199:O199)</f>
        <v>0</v>
      </c>
      <c r="Q199" s="37"/>
      <c r="R199" s="37"/>
      <c r="S199" s="8"/>
    </row>
    <row r="200" s="10" customFormat="true" ht="12.8" hidden="false" customHeight="false" outlineLevel="0" collapsed="false">
      <c r="A200" s="93"/>
      <c r="B200" s="93"/>
      <c r="C200" s="72" t="s">
        <v>155</v>
      </c>
      <c r="D200" s="70" t="s">
        <v>53</v>
      </c>
      <c r="E200" s="75" t="n">
        <v>2</v>
      </c>
      <c r="F200" s="73"/>
      <c r="G200" s="74"/>
      <c r="H200" s="59"/>
      <c r="I200" s="59"/>
      <c r="J200" s="56"/>
      <c r="K200" s="57" t="n">
        <f aca="false">H200+I200+J200</f>
        <v>0</v>
      </c>
      <c r="L200" s="108" t="n">
        <f aca="false">ROUND(E200*F200,2)</f>
        <v>0</v>
      </c>
      <c r="M200" s="54" t="n">
        <f aca="false">ROUND(E200*H200,2)</f>
        <v>0</v>
      </c>
      <c r="N200" s="54" t="n">
        <f aca="false">ROUND(E200*I200,2)</f>
        <v>0</v>
      </c>
      <c r="O200" s="54" t="n">
        <f aca="false">ROUND(E200*J200,2)</f>
        <v>0</v>
      </c>
      <c r="P200" s="57" t="n">
        <f aca="false">SUM(M200:O200)</f>
        <v>0</v>
      </c>
      <c r="Q200" s="37"/>
      <c r="R200" s="37"/>
      <c r="S200" s="8"/>
    </row>
    <row r="201" s="10" customFormat="true" ht="12.8" hidden="false" customHeight="false" outlineLevel="0" collapsed="false">
      <c r="A201" s="91" t="n">
        <v>20</v>
      </c>
      <c r="B201" s="91" t="s">
        <v>41</v>
      </c>
      <c r="C201" s="69" t="s">
        <v>156</v>
      </c>
      <c r="D201" s="70" t="s">
        <v>53</v>
      </c>
      <c r="E201" s="52" t="n">
        <v>1</v>
      </c>
      <c r="F201" s="53"/>
      <c r="G201" s="54"/>
      <c r="H201" s="55"/>
      <c r="I201" s="65"/>
      <c r="J201" s="56"/>
      <c r="K201" s="57" t="n">
        <f aca="false">H201+I201+J201</f>
        <v>0</v>
      </c>
      <c r="L201" s="108" t="n">
        <f aca="false">ROUND(E201*F201,2)</f>
        <v>0</v>
      </c>
      <c r="M201" s="54" t="n">
        <f aca="false">ROUND(E201*H201,2)</f>
        <v>0</v>
      </c>
      <c r="N201" s="54" t="n">
        <f aca="false">ROUND(E201*I201,2)</f>
        <v>0</v>
      </c>
      <c r="O201" s="54" t="n">
        <f aca="false">ROUND(E201*J201,2)</f>
        <v>0</v>
      </c>
      <c r="P201" s="57" t="n">
        <f aca="false">SUM(M201:O201)</f>
        <v>0</v>
      </c>
      <c r="Q201" s="37"/>
      <c r="R201" s="37"/>
      <c r="S201" s="8"/>
    </row>
    <row r="202" s="10" customFormat="true" ht="12.8" hidden="false" customHeight="false" outlineLevel="0" collapsed="false">
      <c r="A202" s="93"/>
      <c r="B202" s="93"/>
      <c r="C202" s="72" t="s">
        <v>157</v>
      </c>
      <c r="D202" s="70" t="s">
        <v>53</v>
      </c>
      <c r="E202" s="75" t="n">
        <v>1</v>
      </c>
      <c r="F202" s="73"/>
      <c r="G202" s="74"/>
      <c r="H202" s="59"/>
      <c r="I202" s="59"/>
      <c r="J202" s="56"/>
      <c r="K202" s="57" t="n">
        <f aca="false">H202+I202+J202</f>
        <v>0</v>
      </c>
      <c r="L202" s="108" t="n">
        <f aca="false">ROUND(E202*F202,2)</f>
        <v>0</v>
      </c>
      <c r="M202" s="54" t="n">
        <f aca="false">ROUND(E202*H202,2)</f>
        <v>0</v>
      </c>
      <c r="N202" s="54" t="n">
        <f aca="false">ROUND(E202*I202,2)</f>
        <v>0</v>
      </c>
      <c r="O202" s="54" t="n">
        <f aca="false">ROUND(E202*J202,2)</f>
        <v>0</v>
      </c>
      <c r="P202" s="57" t="n">
        <f aca="false">SUM(M202:O202)</f>
        <v>0</v>
      </c>
      <c r="Q202" s="37"/>
      <c r="R202" s="37"/>
      <c r="S202" s="8"/>
    </row>
    <row r="203" s="10" customFormat="true" ht="12.8" hidden="false" customHeight="false" outlineLevel="0" collapsed="false">
      <c r="A203" s="91" t="n">
        <v>21</v>
      </c>
      <c r="B203" s="91" t="s">
        <v>41</v>
      </c>
      <c r="C203" s="69" t="s">
        <v>158</v>
      </c>
      <c r="D203" s="70" t="s">
        <v>53</v>
      </c>
      <c r="E203" s="52" t="n">
        <v>1</v>
      </c>
      <c r="F203" s="53"/>
      <c r="G203" s="54"/>
      <c r="H203" s="55"/>
      <c r="I203" s="65"/>
      <c r="J203" s="56"/>
      <c r="K203" s="57" t="n">
        <f aca="false">H203+I203+J203</f>
        <v>0</v>
      </c>
      <c r="L203" s="108" t="n">
        <f aca="false">ROUND(E203*F203,2)</f>
        <v>0</v>
      </c>
      <c r="M203" s="54" t="n">
        <f aca="false">ROUND(E203*H203,2)</f>
        <v>0</v>
      </c>
      <c r="N203" s="54" t="n">
        <f aca="false">ROUND(E203*I203,2)</f>
        <v>0</v>
      </c>
      <c r="O203" s="54" t="n">
        <f aca="false">ROUND(E203*J203,2)</f>
        <v>0</v>
      </c>
      <c r="P203" s="57" t="n">
        <f aca="false">SUM(M203:O203)</f>
        <v>0</v>
      </c>
      <c r="Q203" s="37"/>
      <c r="R203" s="37"/>
      <c r="S203" s="8"/>
    </row>
    <row r="204" s="10" customFormat="true" ht="12.8" hidden="false" customHeight="false" outlineLevel="0" collapsed="false">
      <c r="A204" s="93"/>
      <c r="B204" s="93"/>
      <c r="C204" s="72" t="s">
        <v>159</v>
      </c>
      <c r="D204" s="70" t="s">
        <v>53</v>
      </c>
      <c r="E204" s="75" t="n">
        <v>1</v>
      </c>
      <c r="F204" s="73"/>
      <c r="G204" s="74"/>
      <c r="H204" s="59"/>
      <c r="I204" s="59"/>
      <c r="J204" s="56"/>
      <c r="K204" s="57" t="n">
        <f aca="false">H204+I204+J204</f>
        <v>0</v>
      </c>
      <c r="L204" s="108" t="n">
        <f aca="false">ROUND(E204*F204,2)</f>
        <v>0</v>
      </c>
      <c r="M204" s="54" t="n">
        <f aca="false">ROUND(E204*H204,2)</f>
        <v>0</v>
      </c>
      <c r="N204" s="54" t="n">
        <f aca="false">ROUND(E204*I204,2)</f>
        <v>0</v>
      </c>
      <c r="O204" s="54" t="n">
        <f aca="false">ROUND(E204*J204,2)</f>
        <v>0</v>
      </c>
      <c r="P204" s="57" t="n">
        <f aca="false">SUM(M204:O204)</f>
        <v>0</v>
      </c>
      <c r="Q204" s="37"/>
      <c r="R204" s="37"/>
      <c r="S204" s="8"/>
    </row>
    <row r="205" s="10" customFormat="true" ht="23.25" hidden="false" customHeight="true" outlineLevel="0" collapsed="false">
      <c r="A205" s="91" t="n">
        <v>22</v>
      </c>
      <c r="B205" s="91" t="s">
        <v>41</v>
      </c>
      <c r="C205" s="69" t="s">
        <v>160</v>
      </c>
      <c r="D205" s="51" t="s">
        <v>43</v>
      </c>
      <c r="E205" s="52" t="n">
        <v>4.4</v>
      </c>
      <c r="F205" s="53"/>
      <c r="G205" s="54"/>
      <c r="H205" s="55"/>
      <c r="I205" s="65"/>
      <c r="J205" s="56"/>
      <c r="K205" s="57" t="n">
        <f aca="false">H205+I205+J205</f>
        <v>0</v>
      </c>
      <c r="L205" s="108" t="n">
        <f aca="false">ROUND(E205*F205,2)</f>
        <v>0</v>
      </c>
      <c r="M205" s="54" t="n">
        <f aca="false">ROUND(E205*H205,2)</f>
        <v>0</v>
      </c>
      <c r="N205" s="54" t="n">
        <f aca="false">ROUND(E205*I205,2)</f>
        <v>0</v>
      </c>
      <c r="O205" s="54" t="n">
        <f aca="false">ROUND(E205*J205,2)</f>
        <v>0</v>
      </c>
      <c r="P205" s="57" t="n">
        <f aca="false">SUM(M205:O205)</f>
        <v>0</v>
      </c>
      <c r="Q205" s="37"/>
      <c r="R205" s="37"/>
      <c r="S205" s="8"/>
    </row>
    <row r="206" s="10" customFormat="true" ht="12.8" hidden="false" customHeight="false" outlineLevel="0" collapsed="false">
      <c r="A206" s="131" t="s">
        <v>140</v>
      </c>
      <c r="B206" s="131"/>
      <c r="C206" s="132" t="s">
        <v>161</v>
      </c>
      <c r="D206" s="133" t="s">
        <v>83</v>
      </c>
      <c r="E206" s="134" t="n">
        <v>1</v>
      </c>
      <c r="F206" s="135"/>
      <c r="G206" s="136"/>
      <c r="H206" s="136"/>
      <c r="I206" s="136"/>
      <c r="J206" s="56"/>
      <c r="K206" s="57" t="n">
        <f aca="false">H206+I206+J206</f>
        <v>0</v>
      </c>
      <c r="L206" s="108" t="n">
        <f aca="false">ROUND(E206*F206,2)</f>
        <v>0</v>
      </c>
      <c r="M206" s="54" t="n">
        <f aca="false">ROUND(E206*H206,2)</f>
        <v>0</v>
      </c>
      <c r="N206" s="54" t="n">
        <f aca="false">ROUND(E206*I206,2)</f>
        <v>0</v>
      </c>
      <c r="O206" s="54" t="n">
        <f aca="false">ROUND(E206*J206,2)</f>
        <v>0</v>
      </c>
      <c r="P206" s="57" t="n">
        <f aca="false">SUM(M206:O206)</f>
        <v>0</v>
      </c>
      <c r="Q206" s="137"/>
      <c r="R206" s="138"/>
      <c r="S206" s="139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  <c r="BH206" s="140"/>
      <c r="BI206" s="140"/>
      <c r="BJ206" s="140"/>
      <c r="BK206" s="140"/>
      <c r="BL206" s="140"/>
      <c r="BM206" s="140"/>
      <c r="BN206" s="140"/>
      <c r="BO206" s="140"/>
      <c r="BP206" s="140"/>
      <c r="BQ206" s="140"/>
      <c r="BR206" s="140"/>
      <c r="BS206" s="140"/>
      <c r="BT206" s="140"/>
      <c r="BU206" s="140"/>
      <c r="BV206" s="140"/>
      <c r="BW206" s="140"/>
      <c r="BX206" s="140"/>
      <c r="BY206" s="140"/>
      <c r="BZ206" s="140"/>
      <c r="CA206" s="140"/>
      <c r="CB206" s="140"/>
      <c r="CC206" s="140"/>
      <c r="CD206" s="140"/>
      <c r="CE206" s="140"/>
      <c r="CF206" s="140"/>
      <c r="CG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S206" s="140"/>
      <c r="CT206" s="140"/>
      <c r="CU206" s="140"/>
      <c r="CV206" s="140"/>
      <c r="CW206" s="140"/>
      <c r="CX206" s="140"/>
      <c r="CY206" s="140"/>
      <c r="CZ206" s="140"/>
      <c r="DA206" s="140"/>
      <c r="DB206" s="140"/>
      <c r="DC206" s="140"/>
      <c r="DD206" s="140"/>
      <c r="DE206" s="140"/>
      <c r="DF206" s="140"/>
      <c r="DG206" s="140"/>
      <c r="DH206" s="140"/>
      <c r="DI206" s="140"/>
      <c r="DJ206" s="140"/>
      <c r="DK206" s="140"/>
      <c r="DL206" s="140"/>
      <c r="DM206" s="140"/>
      <c r="DN206" s="140"/>
      <c r="DO206" s="140"/>
      <c r="DP206" s="140"/>
      <c r="DQ206" s="140"/>
      <c r="DR206" s="140"/>
      <c r="DS206" s="140"/>
      <c r="DT206" s="140"/>
      <c r="DU206" s="140"/>
      <c r="DV206" s="140"/>
      <c r="DW206" s="140"/>
      <c r="DX206" s="140"/>
      <c r="DY206" s="140"/>
      <c r="DZ206" s="140"/>
      <c r="EA206" s="140"/>
      <c r="EB206" s="140"/>
      <c r="EC206" s="140"/>
      <c r="ED206" s="140"/>
      <c r="EE206" s="140"/>
      <c r="EF206" s="140"/>
      <c r="EG206" s="140"/>
      <c r="EH206" s="140"/>
      <c r="EI206" s="140"/>
      <c r="EJ206" s="140"/>
      <c r="EK206" s="140"/>
      <c r="EL206" s="140"/>
      <c r="EM206" s="140"/>
      <c r="EN206" s="140"/>
      <c r="EO206" s="140"/>
      <c r="EP206" s="140"/>
      <c r="EQ206" s="140"/>
      <c r="ER206" s="140"/>
      <c r="ES206" s="140"/>
      <c r="ET206" s="140"/>
      <c r="EU206" s="140"/>
      <c r="EV206" s="140"/>
      <c r="EW206" s="140"/>
      <c r="EX206" s="140"/>
      <c r="EY206" s="140"/>
      <c r="EZ206" s="140"/>
      <c r="FA206" s="140"/>
      <c r="FB206" s="140"/>
      <c r="FC206" s="140"/>
      <c r="FD206" s="140"/>
      <c r="FE206" s="140"/>
      <c r="FF206" s="140"/>
      <c r="FG206" s="140"/>
      <c r="FH206" s="140"/>
      <c r="FI206" s="140"/>
      <c r="FJ206" s="140"/>
      <c r="FK206" s="140"/>
      <c r="FL206" s="140"/>
      <c r="FM206" s="140"/>
      <c r="FN206" s="140"/>
      <c r="FO206" s="140"/>
      <c r="FP206" s="140"/>
      <c r="FQ206" s="140"/>
      <c r="FR206" s="140"/>
      <c r="FS206" s="140"/>
      <c r="FT206" s="140"/>
      <c r="FU206" s="140"/>
      <c r="FV206" s="140"/>
      <c r="FW206" s="140"/>
      <c r="FX206" s="140"/>
      <c r="FY206" s="140"/>
      <c r="FZ206" s="140"/>
      <c r="GA206" s="140"/>
      <c r="GB206" s="140"/>
      <c r="GC206" s="140"/>
      <c r="GD206" s="140"/>
      <c r="GE206" s="140"/>
      <c r="GF206" s="140"/>
      <c r="GG206" s="140"/>
      <c r="GH206" s="140"/>
      <c r="GI206" s="140"/>
      <c r="GJ206" s="140"/>
      <c r="GK206" s="140"/>
      <c r="GL206" s="140"/>
      <c r="GM206" s="140"/>
      <c r="GN206" s="140"/>
      <c r="GO206" s="140"/>
      <c r="GP206" s="140"/>
      <c r="GQ206" s="140"/>
      <c r="GR206" s="140"/>
      <c r="GS206" s="140"/>
      <c r="GT206" s="140"/>
      <c r="GU206" s="140"/>
      <c r="GV206" s="140"/>
      <c r="GW206" s="140"/>
      <c r="GX206" s="140"/>
      <c r="GY206" s="140"/>
      <c r="GZ206" s="140"/>
      <c r="HA206" s="140"/>
      <c r="HB206" s="140"/>
      <c r="HC206" s="140"/>
      <c r="HD206" s="140"/>
      <c r="HE206" s="140"/>
      <c r="HF206" s="140"/>
      <c r="HG206" s="140"/>
      <c r="HH206" s="140"/>
      <c r="HI206" s="140"/>
      <c r="HJ206" s="140"/>
      <c r="HK206" s="140"/>
      <c r="HL206" s="140"/>
      <c r="HM206" s="140"/>
      <c r="HN206" s="140"/>
      <c r="HO206" s="140"/>
      <c r="HP206" s="140"/>
      <c r="HQ206" s="140"/>
      <c r="HR206" s="140"/>
      <c r="HS206" s="140"/>
      <c r="HT206" s="140"/>
      <c r="HU206" s="140"/>
      <c r="HV206" s="140"/>
      <c r="HW206" s="140"/>
      <c r="HX206" s="140"/>
      <c r="HY206" s="140"/>
      <c r="HZ206" s="140"/>
      <c r="IA206" s="140"/>
      <c r="IB206" s="140"/>
      <c r="IC206" s="140"/>
      <c r="ID206" s="140"/>
      <c r="IE206" s="140"/>
      <c r="IF206" s="140"/>
      <c r="IG206" s="140"/>
      <c r="IH206" s="140"/>
      <c r="II206" s="140"/>
      <c r="IJ206" s="140"/>
      <c r="IK206" s="140"/>
      <c r="IL206" s="140"/>
      <c r="IM206" s="140"/>
      <c r="IN206" s="140"/>
      <c r="IO206" s="140"/>
      <c r="IP206" s="140"/>
      <c r="IQ206" s="140"/>
      <c r="IR206" s="140"/>
      <c r="IS206" s="140"/>
      <c r="IT206" s="140"/>
      <c r="IU206" s="140"/>
      <c r="IV206" s="140"/>
    </row>
    <row r="207" s="10" customFormat="true" ht="12.8" hidden="false" customHeight="false" outlineLevel="0" collapsed="false">
      <c r="A207" s="131" t="s">
        <v>140</v>
      </c>
      <c r="B207" s="131"/>
      <c r="C207" s="132" t="s">
        <v>153</v>
      </c>
      <c r="D207" s="131" t="s">
        <v>83</v>
      </c>
      <c r="E207" s="134" t="n">
        <v>1</v>
      </c>
      <c r="F207" s="135"/>
      <c r="G207" s="136"/>
      <c r="H207" s="136"/>
      <c r="I207" s="136"/>
      <c r="J207" s="56"/>
      <c r="K207" s="57" t="n">
        <f aca="false">H207+I207+J207</f>
        <v>0</v>
      </c>
      <c r="L207" s="108" t="n">
        <f aca="false">ROUND(E207*F207,2)</f>
        <v>0</v>
      </c>
      <c r="M207" s="54" t="n">
        <f aca="false">ROUND(E207*H207,2)</f>
        <v>0</v>
      </c>
      <c r="N207" s="54" t="n">
        <f aca="false">ROUND(E207*I207,2)</f>
        <v>0</v>
      </c>
      <c r="O207" s="54" t="n">
        <f aca="false">ROUND(E207*J207,2)</f>
        <v>0</v>
      </c>
      <c r="P207" s="57" t="n">
        <f aca="false">SUM(M207:O207)</f>
        <v>0</v>
      </c>
      <c r="Q207" s="137"/>
      <c r="R207" s="138"/>
      <c r="S207" s="139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0"/>
      <c r="BI207" s="140"/>
      <c r="BJ207" s="140"/>
      <c r="BK207" s="140"/>
      <c r="BL207" s="140"/>
      <c r="BM207" s="140"/>
      <c r="BN207" s="140"/>
      <c r="BO207" s="140"/>
      <c r="BP207" s="140"/>
      <c r="BQ207" s="140"/>
      <c r="BR207" s="140"/>
      <c r="BS207" s="140"/>
      <c r="BT207" s="140"/>
      <c r="BU207" s="140"/>
      <c r="BV207" s="140"/>
      <c r="BW207" s="140"/>
      <c r="BX207" s="140"/>
      <c r="BY207" s="140"/>
      <c r="BZ207" s="140"/>
      <c r="CA207" s="140"/>
      <c r="CB207" s="140"/>
      <c r="CC207" s="140"/>
      <c r="CD207" s="140"/>
      <c r="CE207" s="140"/>
      <c r="CF207" s="140"/>
      <c r="CG207" s="140"/>
      <c r="CH207" s="140"/>
      <c r="CI207" s="140"/>
      <c r="CJ207" s="140"/>
      <c r="CK207" s="140"/>
      <c r="CL207" s="140"/>
      <c r="CM207" s="140"/>
      <c r="CN207" s="140"/>
      <c r="CO207" s="140"/>
      <c r="CP207" s="140"/>
      <c r="CQ207" s="140"/>
      <c r="CR207" s="140"/>
      <c r="CS207" s="140"/>
      <c r="CT207" s="140"/>
      <c r="CU207" s="140"/>
      <c r="CV207" s="140"/>
      <c r="CW207" s="140"/>
      <c r="CX207" s="140"/>
      <c r="CY207" s="140"/>
      <c r="CZ207" s="140"/>
      <c r="DA207" s="140"/>
      <c r="DB207" s="140"/>
      <c r="DC207" s="140"/>
      <c r="DD207" s="140"/>
      <c r="DE207" s="140"/>
      <c r="DF207" s="140"/>
      <c r="DG207" s="140"/>
      <c r="DH207" s="140"/>
      <c r="DI207" s="140"/>
      <c r="DJ207" s="140"/>
      <c r="DK207" s="140"/>
      <c r="DL207" s="140"/>
      <c r="DM207" s="140"/>
      <c r="DN207" s="140"/>
      <c r="DO207" s="140"/>
      <c r="DP207" s="140"/>
      <c r="DQ207" s="140"/>
      <c r="DR207" s="140"/>
      <c r="DS207" s="140"/>
      <c r="DT207" s="140"/>
      <c r="DU207" s="140"/>
      <c r="DV207" s="140"/>
      <c r="DW207" s="140"/>
      <c r="DX207" s="140"/>
      <c r="DY207" s="140"/>
      <c r="DZ207" s="140"/>
      <c r="EA207" s="140"/>
      <c r="EB207" s="140"/>
      <c r="EC207" s="140"/>
      <c r="ED207" s="140"/>
      <c r="EE207" s="140"/>
      <c r="EF207" s="140"/>
      <c r="EG207" s="140"/>
      <c r="EH207" s="140"/>
      <c r="EI207" s="140"/>
      <c r="EJ207" s="140"/>
      <c r="EK207" s="140"/>
      <c r="EL207" s="140"/>
      <c r="EM207" s="140"/>
      <c r="EN207" s="140"/>
      <c r="EO207" s="140"/>
      <c r="EP207" s="140"/>
      <c r="EQ207" s="140"/>
      <c r="ER207" s="140"/>
      <c r="ES207" s="140"/>
      <c r="ET207" s="140"/>
      <c r="EU207" s="140"/>
      <c r="EV207" s="140"/>
      <c r="EW207" s="140"/>
      <c r="EX207" s="140"/>
      <c r="EY207" s="140"/>
      <c r="EZ207" s="140"/>
      <c r="FA207" s="140"/>
      <c r="FB207" s="140"/>
      <c r="FC207" s="140"/>
      <c r="FD207" s="140"/>
      <c r="FE207" s="140"/>
      <c r="FF207" s="140"/>
      <c r="FG207" s="140"/>
      <c r="FH207" s="140"/>
      <c r="FI207" s="140"/>
      <c r="FJ207" s="140"/>
      <c r="FK207" s="140"/>
      <c r="FL207" s="140"/>
      <c r="FM207" s="140"/>
      <c r="FN207" s="140"/>
      <c r="FO207" s="140"/>
      <c r="FP207" s="140"/>
      <c r="FQ207" s="140"/>
      <c r="FR207" s="140"/>
      <c r="FS207" s="140"/>
      <c r="FT207" s="140"/>
      <c r="FU207" s="140"/>
      <c r="FV207" s="140"/>
      <c r="FW207" s="140"/>
      <c r="FX207" s="140"/>
      <c r="FY207" s="140"/>
      <c r="FZ207" s="140"/>
      <c r="GA207" s="140"/>
      <c r="GB207" s="140"/>
      <c r="GC207" s="140"/>
      <c r="GD207" s="140"/>
      <c r="GE207" s="140"/>
      <c r="GF207" s="140"/>
      <c r="GG207" s="140"/>
      <c r="GH207" s="140"/>
      <c r="GI207" s="140"/>
      <c r="GJ207" s="140"/>
      <c r="GK207" s="140"/>
      <c r="GL207" s="140"/>
      <c r="GM207" s="140"/>
      <c r="GN207" s="140"/>
      <c r="GO207" s="140"/>
      <c r="GP207" s="140"/>
      <c r="GQ207" s="140"/>
      <c r="GR207" s="140"/>
      <c r="GS207" s="140"/>
      <c r="GT207" s="140"/>
      <c r="GU207" s="140"/>
      <c r="GV207" s="140"/>
      <c r="GW207" s="140"/>
      <c r="GX207" s="140"/>
      <c r="GY207" s="140"/>
      <c r="GZ207" s="140"/>
      <c r="HA207" s="140"/>
      <c r="HB207" s="140"/>
      <c r="HC207" s="140"/>
      <c r="HD207" s="140"/>
      <c r="HE207" s="140"/>
      <c r="HF207" s="140"/>
      <c r="HG207" s="140"/>
      <c r="HH207" s="140"/>
      <c r="HI207" s="140"/>
      <c r="HJ207" s="140"/>
      <c r="HK207" s="140"/>
      <c r="HL207" s="140"/>
      <c r="HM207" s="140"/>
      <c r="HN207" s="140"/>
      <c r="HO207" s="140"/>
      <c r="HP207" s="140"/>
      <c r="HQ207" s="140"/>
      <c r="HR207" s="140"/>
      <c r="HS207" s="140"/>
      <c r="HT207" s="140"/>
      <c r="HU207" s="140"/>
      <c r="HV207" s="140"/>
      <c r="HW207" s="140"/>
      <c r="HX207" s="140"/>
      <c r="HY207" s="140"/>
      <c r="HZ207" s="140"/>
      <c r="IA207" s="140"/>
      <c r="IB207" s="140"/>
      <c r="IC207" s="140"/>
      <c r="ID207" s="140"/>
      <c r="IE207" s="140"/>
      <c r="IF207" s="140"/>
      <c r="IG207" s="140"/>
      <c r="IH207" s="140"/>
      <c r="II207" s="140"/>
      <c r="IJ207" s="140"/>
      <c r="IK207" s="140"/>
      <c r="IL207" s="140"/>
      <c r="IM207" s="140"/>
      <c r="IN207" s="140"/>
      <c r="IO207" s="140"/>
      <c r="IP207" s="140"/>
      <c r="IQ207" s="140"/>
      <c r="IR207" s="140"/>
      <c r="IS207" s="140"/>
      <c r="IT207" s="140"/>
      <c r="IU207" s="140"/>
      <c r="IV207" s="140"/>
    </row>
    <row r="208" s="10" customFormat="true" ht="12.8" hidden="false" customHeight="false" outlineLevel="0" collapsed="false">
      <c r="A208" s="91" t="n">
        <v>23</v>
      </c>
      <c r="B208" s="91" t="s">
        <v>41</v>
      </c>
      <c r="C208" s="69" t="s">
        <v>162</v>
      </c>
      <c r="D208" s="70" t="s">
        <v>53</v>
      </c>
      <c r="E208" s="52" t="n">
        <v>1</v>
      </c>
      <c r="F208" s="53"/>
      <c r="G208" s="54"/>
      <c r="H208" s="55"/>
      <c r="I208" s="65"/>
      <c r="J208" s="56"/>
      <c r="K208" s="57" t="n">
        <f aca="false">H208+I208+J208</f>
        <v>0</v>
      </c>
      <c r="L208" s="108" t="n">
        <f aca="false">ROUND(E208*F208,2)</f>
        <v>0</v>
      </c>
      <c r="M208" s="54" t="n">
        <f aca="false">ROUND(E208*H208,2)</f>
        <v>0</v>
      </c>
      <c r="N208" s="54" t="n">
        <f aca="false">ROUND(E208*I208,2)</f>
        <v>0</v>
      </c>
      <c r="O208" s="54" t="n">
        <f aca="false">ROUND(E208*J208,2)</f>
        <v>0</v>
      </c>
      <c r="P208" s="57" t="n">
        <f aca="false">SUM(M208:O208)</f>
        <v>0</v>
      </c>
      <c r="Q208" s="37"/>
      <c r="R208" s="37"/>
      <c r="S208" s="8"/>
    </row>
    <row r="209" s="10" customFormat="true" ht="12.8" hidden="false" customHeight="false" outlineLevel="0" collapsed="false">
      <c r="A209" s="93"/>
      <c r="B209" s="93"/>
      <c r="C209" s="72" t="s">
        <v>163</v>
      </c>
      <c r="D209" s="70" t="s">
        <v>53</v>
      </c>
      <c r="E209" s="75" t="n">
        <v>1</v>
      </c>
      <c r="F209" s="73"/>
      <c r="G209" s="74"/>
      <c r="H209" s="59"/>
      <c r="I209" s="59"/>
      <c r="J209" s="56"/>
      <c r="K209" s="57" t="n">
        <f aca="false">H209+I209+J209</f>
        <v>0</v>
      </c>
      <c r="L209" s="108" t="n">
        <f aca="false">ROUND(E209*F209,2)</f>
        <v>0</v>
      </c>
      <c r="M209" s="54" t="n">
        <f aca="false">ROUND(E209*H209,2)</f>
        <v>0</v>
      </c>
      <c r="N209" s="54" t="n">
        <f aca="false">ROUND(E209*I209,2)</f>
        <v>0</v>
      </c>
      <c r="O209" s="54" t="n">
        <f aca="false">ROUND(E209*J209,2)</f>
        <v>0</v>
      </c>
      <c r="P209" s="57" t="n">
        <f aca="false">SUM(M209:O209)</f>
        <v>0</v>
      </c>
      <c r="Q209" s="37"/>
      <c r="R209" s="37"/>
      <c r="S209" s="8"/>
    </row>
    <row r="210" s="10" customFormat="true" ht="37.5" hidden="false" customHeight="true" outlineLevel="0" collapsed="false">
      <c r="A210" s="91" t="n">
        <v>24</v>
      </c>
      <c r="B210" s="91" t="s">
        <v>41</v>
      </c>
      <c r="C210" s="69" t="s">
        <v>99</v>
      </c>
      <c r="D210" s="51" t="s">
        <v>83</v>
      </c>
      <c r="E210" s="52" t="n">
        <v>1</v>
      </c>
      <c r="F210" s="53"/>
      <c r="G210" s="54"/>
      <c r="H210" s="55"/>
      <c r="I210" s="65"/>
      <c r="J210" s="56"/>
      <c r="K210" s="57" t="n">
        <f aca="false">H210+I210+J210</f>
        <v>0</v>
      </c>
      <c r="L210" s="108" t="n">
        <f aca="false">ROUND(E210*F210,2)</f>
        <v>0</v>
      </c>
      <c r="M210" s="54" t="n">
        <f aca="false">ROUND(E210*H210,2)</f>
        <v>0</v>
      </c>
      <c r="N210" s="54" t="n">
        <f aca="false">ROUND(E210*I210,2)</f>
        <v>0</v>
      </c>
      <c r="O210" s="54" t="n">
        <f aca="false">ROUND(E210*J210,2)</f>
        <v>0</v>
      </c>
      <c r="P210" s="57" t="n">
        <f aca="false">SUM(M210:O210)</f>
        <v>0</v>
      </c>
      <c r="Q210" s="37"/>
      <c r="R210" s="37"/>
      <c r="S210" s="8"/>
    </row>
    <row r="211" s="10" customFormat="true" ht="12.8" hidden="false" customHeight="false" outlineLevel="0" collapsed="false">
      <c r="A211" s="93"/>
      <c r="B211" s="93"/>
      <c r="C211" s="72" t="s">
        <v>164</v>
      </c>
      <c r="D211" s="70" t="s">
        <v>53</v>
      </c>
      <c r="E211" s="75" t="n">
        <v>1</v>
      </c>
      <c r="F211" s="73"/>
      <c r="G211" s="74"/>
      <c r="H211" s="59"/>
      <c r="I211" s="59"/>
      <c r="J211" s="56"/>
      <c r="K211" s="57" t="n">
        <f aca="false">H211+I211+J211</f>
        <v>0</v>
      </c>
      <c r="L211" s="108" t="n">
        <f aca="false">ROUND(E211*F211,2)</f>
        <v>0</v>
      </c>
      <c r="M211" s="54" t="n">
        <f aca="false">ROUND(E211*H211,2)</f>
        <v>0</v>
      </c>
      <c r="N211" s="54" t="n">
        <f aca="false">ROUND(E211*I211,2)</f>
        <v>0</v>
      </c>
      <c r="O211" s="54" t="n">
        <f aca="false">ROUND(E211*J211,2)</f>
        <v>0</v>
      </c>
      <c r="P211" s="57" t="n">
        <f aca="false">SUM(M211:O211)</f>
        <v>0</v>
      </c>
      <c r="Q211" s="37"/>
      <c r="R211" s="37"/>
      <c r="S211" s="8"/>
    </row>
    <row r="212" s="10" customFormat="true" ht="12.8" hidden="false" customHeight="false" outlineLevel="0" collapsed="false">
      <c r="A212" s="93"/>
      <c r="B212" s="93"/>
      <c r="C212" s="72" t="s">
        <v>101</v>
      </c>
      <c r="D212" s="70" t="s">
        <v>83</v>
      </c>
      <c r="E212" s="75" t="n">
        <v>1</v>
      </c>
      <c r="F212" s="73"/>
      <c r="G212" s="59"/>
      <c r="H212" s="59"/>
      <c r="I212" s="59"/>
      <c r="J212" s="56"/>
      <c r="K212" s="57" t="n">
        <f aca="false">H212+I212+J212</f>
        <v>0</v>
      </c>
      <c r="L212" s="108" t="n">
        <f aca="false">ROUND(E212*F212,2)</f>
        <v>0</v>
      </c>
      <c r="M212" s="54" t="n">
        <f aca="false">ROUND(E212*H212,2)</f>
        <v>0</v>
      </c>
      <c r="N212" s="54" t="n">
        <f aca="false">ROUND(E212*I212,2)</f>
        <v>0</v>
      </c>
      <c r="O212" s="54" t="n">
        <f aca="false">ROUND(E212*J212,2)</f>
        <v>0</v>
      </c>
      <c r="P212" s="57" t="n">
        <f aca="false">SUM(M212:O212)</f>
        <v>0</v>
      </c>
      <c r="Q212" s="37"/>
      <c r="R212" s="37"/>
      <c r="S212" s="8"/>
    </row>
    <row r="213" s="10" customFormat="true" ht="12.8" hidden="false" customHeight="false" outlineLevel="0" collapsed="false">
      <c r="A213" s="94"/>
      <c r="B213" s="94"/>
      <c r="C213" s="78" t="s">
        <v>102</v>
      </c>
      <c r="D213" s="79" t="s">
        <v>53</v>
      </c>
      <c r="E213" s="80" t="n">
        <v>1</v>
      </c>
      <c r="F213" s="81"/>
      <c r="G213" s="109"/>
      <c r="H213" s="82"/>
      <c r="I213" s="82"/>
      <c r="J213" s="56"/>
      <c r="K213" s="57" t="n">
        <f aca="false">H213+I213+J213</f>
        <v>0</v>
      </c>
      <c r="L213" s="108" t="n">
        <f aca="false">ROUND(E213*F213,2)</f>
        <v>0</v>
      </c>
      <c r="M213" s="54" t="n">
        <f aca="false">ROUND(E213*H213,2)</f>
        <v>0</v>
      </c>
      <c r="N213" s="54" t="n">
        <f aca="false">ROUND(E213*I213,2)</f>
        <v>0</v>
      </c>
      <c r="O213" s="54" t="n">
        <f aca="false">ROUND(E213*J213,2)</f>
        <v>0</v>
      </c>
      <c r="P213" s="57" t="n">
        <f aca="false">SUM(M213:O213)</f>
        <v>0</v>
      </c>
      <c r="Q213" s="37"/>
      <c r="R213" s="37"/>
      <c r="S213" s="8"/>
    </row>
    <row r="214" s="10" customFormat="true" ht="12.8" hidden="false" customHeight="false" outlineLevel="0" collapsed="false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84" t="s">
        <v>105</v>
      </c>
      <c r="L214" s="148" t="n">
        <f aca="false">SUM(L152:L213)</f>
        <v>0</v>
      </c>
      <c r="M214" s="148" t="n">
        <f aca="false">SUM(M152:M213)</f>
        <v>0</v>
      </c>
      <c r="N214" s="148" t="n">
        <f aca="false">SUM(N152:N213)</f>
        <v>0</v>
      </c>
      <c r="O214" s="148" t="n">
        <f aca="false">SUM(O152:O213)</f>
        <v>0</v>
      </c>
      <c r="P214" s="148" t="n">
        <f aca="false">SUM(P152:P213)</f>
        <v>0</v>
      </c>
      <c r="Q214" s="37"/>
      <c r="R214" s="85"/>
      <c r="S214" s="8"/>
    </row>
    <row r="215" s="17" customFormat="true" ht="12.8" hidden="false" customHeight="false" outlineLevel="0" collapsed="false">
      <c r="A215" s="41"/>
      <c r="B215" s="86" t="s">
        <v>165</v>
      </c>
      <c r="C215" s="99" t="s">
        <v>166</v>
      </c>
      <c r="D215" s="41"/>
      <c r="E215" s="42"/>
      <c r="F215" s="43"/>
      <c r="G215" s="44"/>
      <c r="H215" s="44"/>
      <c r="I215" s="44"/>
      <c r="J215" s="44"/>
      <c r="K215" s="45"/>
      <c r="L215" s="43"/>
      <c r="M215" s="44"/>
      <c r="N215" s="44"/>
      <c r="O215" s="44"/>
      <c r="P215" s="45"/>
      <c r="Q215" s="8"/>
      <c r="R215" s="37"/>
      <c r="S215" s="37"/>
    </row>
    <row r="216" s="10" customFormat="true" ht="12.8" hidden="false" customHeight="false" outlineLevel="0" collapsed="false">
      <c r="A216" s="91" t="n">
        <v>1</v>
      </c>
      <c r="B216" s="91" t="s">
        <v>41</v>
      </c>
      <c r="C216" s="61" t="s">
        <v>132</v>
      </c>
      <c r="D216" s="52" t="s">
        <v>43</v>
      </c>
      <c r="E216" s="52" t="n">
        <v>2.8</v>
      </c>
      <c r="F216" s="53"/>
      <c r="G216" s="54"/>
      <c r="H216" s="55"/>
      <c r="I216" s="65"/>
      <c r="J216" s="56"/>
      <c r="K216" s="57" t="n">
        <f aca="false">H216+I216+J216</f>
        <v>0</v>
      </c>
      <c r="L216" s="108" t="n">
        <f aca="false">ROUND(E216*F216,2)</f>
        <v>0</v>
      </c>
      <c r="M216" s="54" t="n">
        <f aca="false">ROUND(E216*H216,2)</f>
        <v>0</v>
      </c>
      <c r="N216" s="54" t="n">
        <f aca="false">ROUND(E216*I216,2)</f>
        <v>0</v>
      </c>
      <c r="O216" s="54" t="n">
        <f aca="false">ROUND(E216*J216,2)</f>
        <v>0</v>
      </c>
      <c r="P216" s="57" t="n">
        <f aca="false">SUM(M216:O216)</f>
        <v>0</v>
      </c>
      <c r="Q216" s="8"/>
      <c r="R216" s="37"/>
      <c r="S216" s="8"/>
    </row>
    <row r="217" s="10" customFormat="true" ht="12.8" hidden="false" customHeight="false" outlineLevel="0" collapsed="false">
      <c r="A217" s="91"/>
      <c r="B217" s="91"/>
      <c r="C217" s="60" t="s">
        <v>47</v>
      </c>
      <c r="D217" s="52" t="s">
        <v>48</v>
      </c>
      <c r="E217" s="52" t="n">
        <v>2.5</v>
      </c>
      <c r="F217" s="53"/>
      <c r="G217" s="54"/>
      <c r="H217" s="55"/>
      <c r="I217" s="65"/>
      <c r="J217" s="56"/>
      <c r="K217" s="57" t="n">
        <f aca="false">H217+I217+J217</f>
        <v>0</v>
      </c>
      <c r="L217" s="108" t="n">
        <f aca="false">ROUND(E217*F217,2)</f>
        <v>0</v>
      </c>
      <c r="M217" s="54" t="n">
        <f aca="false">ROUND(E217*H217,2)</f>
        <v>0</v>
      </c>
      <c r="N217" s="54" t="n">
        <f aca="false">ROUND(E217*I217,2)</f>
        <v>0</v>
      </c>
      <c r="O217" s="54" t="n">
        <f aca="false">ROUND(E217*J217,2)</f>
        <v>0</v>
      </c>
      <c r="P217" s="57" t="n">
        <f aca="false">SUM(M217:O217)</f>
        <v>0</v>
      </c>
      <c r="Q217" s="8"/>
      <c r="R217" s="37"/>
      <c r="S217" s="8"/>
    </row>
    <row r="218" s="10" customFormat="true" ht="12.8" hidden="false" customHeight="false" outlineLevel="0" collapsed="false">
      <c r="A218" s="91" t="n">
        <v>2</v>
      </c>
      <c r="B218" s="91" t="s">
        <v>41</v>
      </c>
      <c r="C218" s="61" t="s">
        <v>167</v>
      </c>
      <c r="D218" s="52" t="s">
        <v>43</v>
      </c>
      <c r="E218" s="52" t="n">
        <v>2.62</v>
      </c>
      <c r="F218" s="53"/>
      <c r="G218" s="54"/>
      <c r="H218" s="55"/>
      <c r="I218" s="65"/>
      <c r="J218" s="56"/>
      <c r="K218" s="57" t="n">
        <f aca="false">H218+I218+J218</f>
        <v>0</v>
      </c>
      <c r="L218" s="108" t="n">
        <f aca="false">ROUND(E218*F218,2)</f>
        <v>0</v>
      </c>
      <c r="M218" s="54" t="n">
        <f aca="false">ROUND(E218*H218,2)</f>
        <v>0</v>
      </c>
      <c r="N218" s="54" t="n">
        <f aca="false">ROUND(E218*I218,2)</f>
        <v>0</v>
      </c>
      <c r="O218" s="54" t="n">
        <f aca="false">ROUND(E218*J218,2)</f>
        <v>0</v>
      </c>
      <c r="P218" s="57" t="n">
        <f aca="false">SUM(M218:O218)</f>
        <v>0</v>
      </c>
      <c r="Q218" s="8"/>
      <c r="R218" s="37"/>
      <c r="S218" s="8"/>
    </row>
    <row r="219" s="10" customFormat="true" ht="12.8" hidden="false" customHeight="false" outlineLevel="0" collapsed="false">
      <c r="A219" s="91"/>
      <c r="B219" s="91"/>
      <c r="C219" s="60" t="s">
        <v>47</v>
      </c>
      <c r="D219" s="52" t="s">
        <v>48</v>
      </c>
      <c r="E219" s="52" t="n">
        <v>1.5</v>
      </c>
      <c r="F219" s="53"/>
      <c r="G219" s="54"/>
      <c r="H219" s="55"/>
      <c r="I219" s="65"/>
      <c r="J219" s="56"/>
      <c r="K219" s="57" t="n">
        <f aca="false">H219+I219+J219</f>
        <v>0</v>
      </c>
      <c r="L219" s="108" t="n">
        <f aca="false">ROUND(E219*F219,2)</f>
        <v>0</v>
      </c>
      <c r="M219" s="54" t="n">
        <f aca="false">ROUND(E219*H219,2)</f>
        <v>0</v>
      </c>
      <c r="N219" s="54" t="n">
        <f aca="false">ROUND(E219*I219,2)</f>
        <v>0</v>
      </c>
      <c r="O219" s="54" t="n">
        <f aca="false">ROUND(E219*J219,2)</f>
        <v>0</v>
      </c>
      <c r="P219" s="57" t="n">
        <f aca="false">SUM(M219:O219)</f>
        <v>0</v>
      </c>
      <c r="Q219" s="8"/>
      <c r="R219" s="37"/>
      <c r="S219" s="8"/>
    </row>
    <row r="220" s="10" customFormat="true" ht="12.8" hidden="false" customHeight="false" outlineLevel="0" collapsed="false">
      <c r="A220" s="91" t="n">
        <v>3</v>
      </c>
      <c r="B220" s="91" t="s">
        <v>41</v>
      </c>
      <c r="C220" s="61" t="s">
        <v>46</v>
      </c>
      <c r="D220" s="52" t="s">
        <v>43</v>
      </c>
      <c r="E220" s="52" t="n">
        <v>10</v>
      </c>
      <c r="F220" s="53"/>
      <c r="G220" s="54"/>
      <c r="H220" s="55"/>
      <c r="I220" s="65"/>
      <c r="J220" s="56"/>
      <c r="K220" s="57" t="n">
        <f aca="false">H220+I220+J220</f>
        <v>0</v>
      </c>
      <c r="L220" s="108" t="n">
        <f aca="false">ROUND(E220*F220,2)</f>
        <v>0</v>
      </c>
      <c r="M220" s="54" t="n">
        <f aca="false">ROUND(E220*H220,2)</f>
        <v>0</v>
      </c>
      <c r="N220" s="54" t="n">
        <f aca="false">ROUND(E220*I220,2)</f>
        <v>0</v>
      </c>
      <c r="O220" s="54" t="n">
        <f aca="false">ROUND(E220*J220,2)</f>
        <v>0</v>
      </c>
      <c r="P220" s="57" t="n">
        <f aca="false">SUM(M220:O220)</f>
        <v>0</v>
      </c>
      <c r="Q220" s="8"/>
      <c r="R220" s="37"/>
      <c r="S220" s="8"/>
    </row>
    <row r="221" s="10" customFormat="true" ht="12.8" hidden="false" customHeight="false" outlineLevel="0" collapsed="false">
      <c r="A221" s="91"/>
      <c r="B221" s="91"/>
      <c r="C221" s="60" t="s">
        <v>47</v>
      </c>
      <c r="D221" s="52" t="s">
        <v>48</v>
      </c>
      <c r="E221" s="52" t="n">
        <v>3.5</v>
      </c>
      <c r="F221" s="53"/>
      <c r="G221" s="54"/>
      <c r="H221" s="55"/>
      <c r="I221" s="65"/>
      <c r="J221" s="56"/>
      <c r="K221" s="57" t="n">
        <f aca="false">H221+I221+J221</f>
        <v>0</v>
      </c>
      <c r="L221" s="108" t="n">
        <f aca="false">ROUND(E221*F221,2)</f>
        <v>0</v>
      </c>
      <c r="M221" s="54" t="n">
        <f aca="false">ROUND(E221*H221,2)</f>
        <v>0</v>
      </c>
      <c r="N221" s="54" t="n">
        <f aca="false">ROUND(E221*I221,2)</f>
        <v>0</v>
      </c>
      <c r="O221" s="54" t="n">
        <f aca="false">ROUND(E221*J221,2)</f>
        <v>0</v>
      </c>
      <c r="P221" s="57" t="n">
        <f aca="false">SUM(M221:O221)</f>
        <v>0</v>
      </c>
      <c r="Q221" s="8"/>
      <c r="R221" s="37"/>
      <c r="S221" s="8"/>
    </row>
    <row r="222" s="10" customFormat="true" ht="12.8" hidden="false" customHeight="false" outlineLevel="0" collapsed="false">
      <c r="A222" s="91" t="n">
        <v>4</v>
      </c>
      <c r="B222" s="91" t="s">
        <v>41</v>
      </c>
      <c r="C222" s="61" t="s">
        <v>133</v>
      </c>
      <c r="D222" s="52" t="s">
        <v>43</v>
      </c>
      <c r="E222" s="52" t="n">
        <v>2.8</v>
      </c>
      <c r="F222" s="53"/>
      <c r="G222" s="54"/>
      <c r="H222" s="55"/>
      <c r="I222" s="65"/>
      <c r="J222" s="56"/>
      <c r="K222" s="57" t="n">
        <f aca="false">H222+I222+J222</f>
        <v>0</v>
      </c>
      <c r="L222" s="108" t="n">
        <f aca="false">ROUND(E222*F222,2)</f>
        <v>0</v>
      </c>
      <c r="M222" s="54" t="n">
        <f aca="false">ROUND(E222*H222,2)</f>
        <v>0</v>
      </c>
      <c r="N222" s="54" t="n">
        <f aca="false">ROUND(E222*I222,2)</f>
        <v>0</v>
      </c>
      <c r="O222" s="54" t="n">
        <f aca="false">ROUND(E222*J222,2)</f>
        <v>0</v>
      </c>
      <c r="P222" s="57" t="n">
        <f aca="false">SUM(M222:O222)</f>
        <v>0</v>
      </c>
      <c r="Q222" s="8"/>
      <c r="R222" s="37"/>
      <c r="S222" s="8"/>
    </row>
    <row r="223" s="10" customFormat="true" ht="12.8" hidden="false" customHeight="false" outlineLevel="0" collapsed="false">
      <c r="A223" s="91"/>
      <c r="B223" s="91"/>
      <c r="C223" s="60" t="s">
        <v>47</v>
      </c>
      <c r="D223" s="52" t="s">
        <v>48</v>
      </c>
      <c r="E223" s="52" t="n">
        <v>3.5</v>
      </c>
      <c r="F223" s="53"/>
      <c r="G223" s="54"/>
      <c r="H223" s="55"/>
      <c r="I223" s="65"/>
      <c r="J223" s="56"/>
      <c r="K223" s="57" t="n">
        <f aca="false">H223+I223+J223</f>
        <v>0</v>
      </c>
      <c r="L223" s="108" t="n">
        <f aca="false">ROUND(E223*F223,2)</f>
        <v>0</v>
      </c>
      <c r="M223" s="54" t="n">
        <f aca="false">ROUND(E223*H223,2)</f>
        <v>0</v>
      </c>
      <c r="N223" s="54" t="n">
        <f aca="false">ROUND(E223*I223,2)</f>
        <v>0</v>
      </c>
      <c r="O223" s="54" t="n">
        <f aca="false">ROUND(E223*J223,2)</f>
        <v>0</v>
      </c>
      <c r="P223" s="57" t="n">
        <f aca="false">SUM(M223:O223)</f>
        <v>0</v>
      </c>
      <c r="Q223" s="8"/>
      <c r="R223" s="37"/>
      <c r="S223" s="8"/>
    </row>
    <row r="224" s="10" customFormat="true" ht="12.8" hidden="false" customHeight="false" outlineLevel="0" collapsed="false">
      <c r="A224" s="91" t="n">
        <f aca="false">A222+1</f>
        <v>5</v>
      </c>
      <c r="B224" s="91" t="s">
        <v>41</v>
      </c>
      <c r="C224" s="61" t="s">
        <v>134</v>
      </c>
      <c r="D224" s="52" t="s">
        <v>43</v>
      </c>
      <c r="E224" s="52" t="n">
        <v>2.8</v>
      </c>
      <c r="F224" s="53"/>
      <c r="G224" s="54"/>
      <c r="H224" s="55"/>
      <c r="I224" s="65"/>
      <c r="J224" s="56"/>
      <c r="K224" s="57" t="n">
        <f aca="false">H224+I224+J224</f>
        <v>0</v>
      </c>
      <c r="L224" s="108" t="n">
        <f aca="false">ROUND(E224*F224,2)</f>
        <v>0</v>
      </c>
      <c r="M224" s="54" t="n">
        <f aca="false">ROUND(E224*H224,2)</f>
        <v>0</v>
      </c>
      <c r="N224" s="54" t="n">
        <f aca="false">ROUND(E224*I224,2)</f>
        <v>0</v>
      </c>
      <c r="O224" s="54" t="n">
        <f aca="false">ROUND(E224*J224,2)</f>
        <v>0</v>
      </c>
      <c r="P224" s="57" t="n">
        <f aca="false">SUM(M224:O224)</f>
        <v>0</v>
      </c>
      <c r="Q224" s="8"/>
      <c r="R224" s="37"/>
      <c r="S224" s="8"/>
    </row>
    <row r="225" s="10" customFormat="true" ht="12.8" hidden="false" customHeight="false" outlineLevel="0" collapsed="false">
      <c r="A225" s="91"/>
      <c r="B225" s="91"/>
      <c r="C225" s="60" t="s">
        <v>47</v>
      </c>
      <c r="D225" s="52" t="s">
        <v>48</v>
      </c>
      <c r="E225" s="52" t="n">
        <v>3.5</v>
      </c>
      <c r="F225" s="53"/>
      <c r="G225" s="54"/>
      <c r="H225" s="55"/>
      <c r="I225" s="65"/>
      <c r="J225" s="56"/>
      <c r="K225" s="57" t="n">
        <f aca="false">H225+I225+J225</f>
        <v>0</v>
      </c>
      <c r="L225" s="108" t="n">
        <f aca="false">ROUND(E225*F225,2)</f>
        <v>0</v>
      </c>
      <c r="M225" s="54" t="n">
        <f aca="false">ROUND(E225*H225,2)</f>
        <v>0</v>
      </c>
      <c r="N225" s="54" t="n">
        <f aca="false">ROUND(E225*I225,2)</f>
        <v>0</v>
      </c>
      <c r="O225" s="54" t="n">
        <f aca="false">ROUND(E225*J225,2)</f>
        <v>0</v>
      </c>
      <c r="P225" s="57" t="n">
        <f aca="false">SUM(M225:O225)</f>
        <v>0</v>
      </c>
      <c r="Q225" s="8"/>
      <c r="R225" s="37"/>
      <c r="S225" s="8"/>
    </row>
    <row r="226" s="10" customFormat="true" ht="12.8" hidden="false" customHeight="false" outlineLevel="0" collapsed="false">
      <c r="A226" s="91" t="n">
        <f aca="false">A224+1</f>
        <v>6</v>
      </c>
      <c r="B226" s="91" t="s">
        <v>41</v>
      </c>
      <c r="C226" s="61" t="s">
        <v>55</v>
      </c>
      <c r="D226" s="52" t="s">
        <v>43</v>
      </c>
      <c r="E226" s="52" t="n">
        <v>1.8</v>
      </c>
      <c r="F226" s="53"/>
      <c r="G226" s="54"/>
      <c r="H226" s="55"/>
      <c r="I226" s="65"/>
      <c r="J226" s="56"/>
      <c r="K226" s="57" t="n">
        <f aca="false">H226+I226+J226</f>
        <v>0</v>
      </c>
      <c r="L226" s="108" t="n">
        <f aca="false">ROUND(E226*F226,2)</f>
        <v>0</v>
      </c>
      <c r="M226" s="54" t="n">
        <f aca="false">ROUND(E226*H226,2)</f>
        <v>0</v>
      </c>
      <c r="N226" s="54" t="n">
        <f aca="false">ROUND(E226*I226,2)</f>
        <v>0</v>
      </c>
      <c r="O226" s="54" t="n">
        <f aca="false">ROUND(E226*J226,2)</f>
        <v>0</v>
      </c>
      <c r="P226" s="57" t="n">
        <f aca="false">SUM(M226:O226)</f>
        <v>0</v>
      </c>
      <c r="Q226" s="8"/>
      <c r="R226" s="37"/>
      <c r="S226" s="8"/>
    </row>
    <row r="227" s="10" customFormat="true" ht="12.8" hidden="false" customHeight="false" outlineLevel="0" collapsed="false">
      <c r="A227" s="91"/>
      <c r="B227" s="91"/>
      <c r="C227" s="60" t="s">
        <v>47</v>
      </c>
      <c r="D227" s="52" t="s">
        <v>48</v>
      </c>
      <c r="E227" s="52" t="n">
        <v>0.5</v>
      </c>
      <c r="F227" s="53"/>
      <c r="G227" s="54"/>
      <c r="H227" s="55"/>
      <c r="I227" s="65"/>
      <c r="J227" s="56"/>
      <c r="K227" s="57" t="n">
        <f aca="false">H227+I227+J227</f>
        <v>0</v>
      </c>
      <c r="L227" s="108" t="n">
        <f aca="false">ROUND(E227*F227,2)</f>
        <v>0</v>
      </c>
      <c r="M227" s="54" t="n">
        <f aca="false">ROUND(E227*H227,2)</f>
        <v>0</v>
      </c>
      <c r="N227" s="54" t="n">
        <f aca="false">ROUND(E227*I227,2)</f>
        <v>0</v>
      </c>
      <c r="O227" s="54" t="n">
        <f aca="false">ROUND(E227*J227,2)</f>
        <v>0</v>
      </c>
      <c r="P227" s="57" t="n">
        <f aca="false">SUM(M227:O227)</f>
        <v>0</v>
      </c>
      <c r="Q227" s="8"/>
      <c r="R227" s="37"/>
      <c r="S227" s="8"/>
    </row>
    <row r="228" s="10" customFormat="true" ht="12.8" hidden="false" customHeight="false" outlineLevel="0" collapsed="false">
      <c r="A228" s="91" t="n">
        <f aca="false">A226+1</f>
        <v>7</v>
      </c>
      <c r="B228" s="91" t="s">
        <v>41</v>
      </c>
      <c r="C228" s="61" t="s">
        <v>57</v>
      </c>
      <c r="D228" s="52" t="s">
        <v>45</v>
      </c>
      <c r="E228" s="52" t="n">
        <v>2.4</v>
      </c>
      <c r="F228" s="53"/>
      <c r="G228" s="54"/>
      <c r="H228" s="55"/>
      <c r="I228" s="65"/>
      <c r="J228" s="56"/>
      <c r="K228" s="57" t="n">
        <f aca="false">H228+I228+J228</f>
        <v>0</v>
      </c>
      <c r="L228" s="108" t="n">
        <f aca="false">ROUND(E228*F228,2)</f>
        <v>0</v>
      </c>
      <c r="M228" s="54" t="n">
        <f aca="false">ROUND(E228*H228,2)</f>
        <v>0</v>
      </c>
      <c r="N228" s="54" t="n">
        <f aca="false">ROUND(E228*I228,2)</f>
        <v>0</v>
      </c>
      <c r="O228" s="54" t="n">
        <f aca="false">ROUND(E228*J228,2)</f>
        <v>0</v>
      </c>
      <c r="P228" s="57" t="n">
        <f aca="false">SUM(M228:O228)</f>
        <v>0</v>
      </c>
      <c r="Q228" s="37"/>
      <c r="R228" s="37"/>
      <c r="S228" s="8"/>
    </row>
    <row r="229" s="10" customFormat="true" ht="12.8" hidden="false" customHeight="false" outlineLevel="0" collapsed="false">
      <c r="A229" s="91"/>
      <c r="B229" s="91"/>
      <c r="C229" s="60" t="s">
        <v>58</v>
      </c>
      <c r="D229" s="52" t="s">
        <v>45</v>
      </c>
      <c r="E229" s="52" t="n">
        <v>1.2</v>
      </c>
      <c r="F229" s="53"/>
      <c r="G229" s="54"/>
      <c r="H229" s="55"/>
      <c r="I229" s="65"/>
      <c r="J229" s="56"/>
      <c r="K229" s="57" t="n">
        <f aca="false">H229+I229+J229</f>
        <v>0</v>
      </c>
      <c r="L229" s="108" t="n">
        <f aca="false">ROUND(E229*F229,2)</f>
        <v>0</v>
      </c>
      <c r="M229" s="54" t="n">
        <f aca="false">ROUND(E229*H229,2)</f>
        <v>0</v>
      </c>
      <c r="N229" s="54" t="n">
        <f aca="false">ROUND(E229*I229,2)</f>
        <v>0</v>
      </c>
      <c r="O229" s="54" t="n">
        <f aca="false">ROUND(E229*J229,2)</f>
        <v>0</v>
      </c>
      <c r="P229" s="57" t="n">
        <f aca="false">SUM(M229:O229)</f>
        <v>0</v>
      </c>
      <c r="Q229" s="37"/>
      <c r="R229" s="37"/>
      <c r="S229" s="8"/>
    </row>
    <row r="230" s="10" customFormat="true" ht="30.65" hidden="false" customHeight="false" outlineLevel="0" collapsed="false">
      <c r="A230" s="91" t="n">
        <f aca="false">A228+1</f>
        <v>8</v>
      </c>
      <c r="B230" s="91" t="s">
        <v>41</v>
      </c>
      <c r="C230" s="149" t="s">
        <v>108</v>
      </c>
      <c r="D230" s="52" t="s">
        <v>43</v>
      </c>
      <c r="E230" s="52" t="n">
        <v>2.8</v>
      </c>
      <c r="F230" s="53"/>
      <c r="G230" s="54"/>
      <c r="H230" s="55"/>
      <c r="I230" s="65"/>
      <c r="J230" s="56"/>
      <c r="K230" s="57" t="n">
        <f aca="false">H230+I230+J230</f>
        <v>0</v>
      </c>
      <c r="L230" s="108" t="n">
        <f aca="false">ROUND(E230*F230,2)</f>
        <v>0</v>
      </c>
      <c r="M230" s="54" t="n">
        <f aca="false">ROUND(E230*H230,2)</f>
        <v>0</v>
      </c>
      <c r="N230" s="54" t="n">
        <f aca="false">ROUND(E230*I230,2)</f>
        <v>0</v>
      </c>
      <c r="O230" s="54" t="n">
        <f aca="false">ROUND(E230*J230,2)</f>
        <v>0</v>
      </c>
      <c r="P230" s="57" t="n">
        <f aca="false">SUM(M230:O230)</f>
        <v>0</v>
      </c>
      <c r="Q230" s="37"/>
      <c r="R230" s="37"/>
      <c r="S230" s="8"/>
    </row>
    <row r="231" s="10" customFormat="true" ht="12.8" hidden="false" customHeight="false" outlineLevel="0" collapsed="false">
      <c r="A231" s="91"/>
      <c r="B231" s="91"/>
      <c r="C231" s="60" t="s">
        <v>109</v>
      </c>
      <c r="D231" s="52" t="s">
        <v>43</v>
      </c>
      <c r="E231" s="67" t="n">
        <f aca="false">E230*1.05</f>
        <v>2.94</v>
      </c>
      <c r="F231" s="53"/>
      <c r="G231" s="54"/>
      <c r="H231" s="55"/>
      <c r="I231" s="65"/>
      <c r="J231" s="56"/>
      <c r="K231" s="57" t="n">
        <f aca="false">H231+I231+J231</f>
        <v>0</v>
      </c>
      <c r="L231" s="108" t="n">
        <f aca="false">ROUND(E231*F231,2)</f>
        <v>0</v>
      </c>
      <c r="M231" s="54" t="n">
        <f aca="false">ROUND(E231*H231,2)</f>
        <v>0</v>
      </c>
      <c r="N231" s="54" t="n">
        <f aca="false">ROUND(E231*I231,2)</f>
        <v>0</v>
      </c>
      <c r="O231" s="54" t="n">
        <f aca="false">ROUND(E231*J231,2)</f>
        <v>0</v>
      </c>
      <c r="P231" s="57" t="n">
        <f aca="false">SUM(M231:O231)</f>
        <v>0</v>
      </c>
      <c r="Q231" s="37"/>
      <c r="R231" s="37"/>
      <c r="S231" s="8"/>
    </row>
    <row r="232" s="10" customFormat="true" ht="12.8" hidden="false" customHeight="false" outlineLevel="0" collapsed="false">
      <c r="A232" s="91" t="n">
        <f aca="false">A230+1</f>
        <v>9</v>
      </c>
      <c r="B232" s="91" t="s">
        <v>41</v>
      </c>
      <c r="C232" s="50" t="s">
        <v>135</v>
      </c>
      <c r="D232" s="51" t="s">
        <v>53</v>
      </c>
      <c r="E232" s="52" t="n">
        <v>2</v>
      </c>
      <c r="F232" s="53"/>
      <c r="G232" s="54"/>
      <c r="H232" s="55"/>
      <c r="I232" s="65"/>
      <c r="J232" s="56"/>
      <c r="K232" s="57" t="n">
        <f aca="false">H232+I232+J232</f>
        <v>0</v>
      </c>
      <c r="L232" s="108" t="n">
        <f aca="false">ROUND(E232*F232,2)</f>
        <v>0</v>
      </c>
      <c r="M232" s="54" t="n">
        <f aca="false">ROUND(E232*H232,2)</f>
        <v>0</v>
      </c>
      <c r="N232" s="54" t="n">
        <f aca="false">ROUND(E232*I232,2)</f>
        <v>0</v>
      </c>
      <c r="O232" s="54" t="n">
        <f aca="false">ROUND(E232*J232,2)</f>
        <v>0</v>
      </c>
      <c r="P232" s="57" t="n">
        <f aca="false">SUM(M232:O232)</f>
        <v>0</v>
      </c>
      <c r="Q232" s="37"/>
      <c r="R232" s="37"/>
      <c r="S232" s="8"/>
    </row>
    <row r="233" s="10" customFormat="true" ht="12.8" hidden="false" customHeight="false" outlineLevel="0" collapsed="false">
      <c r="A233" s="91"/>
      <c r="B233" s="91"/>
      <c r="C233" s="68" t="s">
        <v>136</v>
      </c>
      <c r="D233" s="51" t="s">
        <v>53</v>
      </c>
      <c r="E233" s="52" t="n">
        <v>2</v>
      </c>
      <c r="F233" s="53"/>
      <c r="G233" s="54"/>
      <c r="H233" s="55"/>
      <c r="I233" s="65"/>
      <c r="J233" s="56"/>
      <c r="K233" s="57" t="n">
        <f aca="false">H233+I233+J233</f>
        <v>0</v>
      </c>
      <c r="L233" s="108" t="n">
        <f aca="false">ROUND(E233*F233,2)</f>
        <v>0</v>
      </c>
      <c r="M233" s="54" t="n">
        <f aca="false">ROUND(E233*H233,2)</f>
        <v>0</v>
      </c>
      <c r="N233" s="54" t="n">
        <f aca="false">ROUND(E233*I233,2)</f>
        <v>0</v>
      </c>
      <c r="O233" s="54" t="n">
        <f aca="false">ROUND(E233*J233,2)</f>
        <v>0</v>
      </c>
      <c r="P233" s="57" t="n">
        <f aca="false">SUM(M233:O233)</f>
        <v>0</v>
      </c>
      <c r="Q233" s="37"/>
      <c r="R233" s="37"/>
      <c r="S233" s="8"/>
    </row>
    <row r="234" s="10" customFormat="true" ht="12.8" hidden="false" customHeight="false" outlineLevel="0" collapsed="false">
      <c r="A234" s="91" t="n">
        <f aca="false">A232+1</f>
        <v>10</v>
      </c>
      <c r="B234" s="91" t="s">
        <v>41</v>
      </c>
      <c r="C234" s="50" t="s">
        <v>64</v>
      </c>
      <c r="D234" s="51" t="s">
        <v>50</v>
      </c>
      <c r="E234" s="52" t="n">
        <v>3</v>
      </c>
      <c r="F234" s="53"/>
      <c r="G234" s="54"/>
      <c r="H234" s="55"/>
      <c r="I234" s="65"/>
      <c r="J234" s="56"/>
      <c r="K234" s="57" t="n">
        <f aca="false">H234+I234+J234</f>
        <v>0</v>
      </c>
      <c r="L234" s="108" t="n">
        <f aca="false">ROUND(E234*F234,2)</f>
        <v>0</v>
      </c>
      <c r="M234" s="54" t="n">
        <f aca="false">ROUND(E234*H234,2)</f>
        <v>0</v>
      </c>
      <c r="N234" s="54" t="n">
        <f aca="false">ROUND(E234*I234,2)</f>
        <v>0</v>
      </c>
      <c r="O234" s="54" t="n">
        <f aca="false">ROUND(E234*J234,2)</f>
        <v>0</v>
      </c>
      <c r="P234" s="57" t="n">
        <f aca="false">SUM(M234:O234)</f>
        <v>0</v>
      </c>
      <c r="Q234" s="37"/>
      <c r="R234" s="37"/>
      <c r="S234" s="8"/>
    </row>
    <row r="235" s="10" customFormat="true" ht="12.8" hidden="false" customHeight="false" outlineLevel="0" collapsed="false">
      <c r="A235" s="91"/>
      <c r="B235" s="91"/>
      <c r="C235" s="60" t="s">
        <v>65</v>
      </c>
      <c r="D235" s="52" t="s">
        <v>50</v>
      </c>
      <c r="E235" s="64" t="n">
        <f aca="false">E234*1.05</f>
        <v>3.15</v>
      </c>
      <c r="F235" s="53"/>
      <c r="G235" s="54"/>
      <c r="H235" s="55"/>
      <c r="I235" s="65"/>
      <c r="J235" s="56"/>
      <c r="K235" s="57" t="n">
        <f aca="false">H235+I235+J235</f>
        <v>0</v>
      </c>
      <c r="L235" s="108" t="n">
        <f aca="false">ROUND(E235*F235,2)</f>
        <v>0</v>
      </c>
      <c r="M235" s="54" t="n">
        <f aca="false">ROUND(E235*H235,2)</f>
        <v>0</v>
      </c>
      <c r="N235" s="54" t="n">
        <f aca="false">ROUND(E235*I235,2)</f>
        <v>0</v>
      </c>
      <c r="O235" s="54" t="n">
        <f aca="false">ROUND(E235*J235,2)</f>
        <v>0</v>
      </c>
      <c r="P235" s="57" t="n">
        <f aca="false">SUM(M235:O235)</f>
        <v>0</v>
      </c>
      <c r="Q235" s="37"/>
      <c r="R235" s="37"/>
      <c r="S235" s="8"/>
    </row>
    <row r="236" s="10" customFormat="true" ht="12.8" hidden="false" customHeight="false" outlineLevel="0" collapsed="false">
      <c r="A236" s="91" t="n">
        <f aca="false">A234+1</f>
        <v>11</v>
      </c>
      <c r="B236" s="91" t="s">
        <v>41</v>
      </c>
      <c r="C236" s="50" t="s">
        <v>168</v>
      </c>
      <c r="D236" s="51" t="s">
        <v>50</v>
      </c>
      <c r="E236" s="52" t="n">
        <v>3</v>
      </c>
      <c r="F236" s="53"/>
      <c r="G236" s="54"/>
      <c r="H236" s="55"/>
      <c r="I236" s="65"/>
      <c r="J236" s="56"/>
      <c r="K236" s="57" t="n">
        <f aca="false">H236+I236+J236</f>
        <v>0</v>
      </c>
      <c r="L236" s="108" t="n">
        <f aca="false">ROUND(E236*F236,2)</f>
        <v>0</v>
      </c>
      <c r="M236" s="54" t="n">
        <f aca="false">ROUND(E236*H236,2)</f>
        <v>0</v>
      </c>
      <c r="N236" s="54" t="n">
        <f aca="false">ROUND(E236*I236,2)</f>
        <v>0</v>
      </c>
      <c r="O236" s="54" t="n">
        <f aca="false">ROUND(E236*J236,2)</f>
        <v>0</v>
      </c>
      <c r="P236" s="57" t="n">
        <f aca="false">SUM(M236:O236)</f>
        <v>0</v>
      </c>
      <c r="Q236" s="37"/>
      <c r="R236" s="37"/>
      <c r="S236" s="8"/>
    </row>
    <row r="237" s="10" customFormat="true" ht="12.8" hidden="false" customHeight="false" outlineLevel="0" collapsed="false">
      <c r="A237" s="91"/>
      <c r="B237" s="91"/>
      <c r="C237" s="60" t="s">
        <v>67</v>
      </c>
      <c r="D237" s="52" t="s">
        <v>43</v>
      </c>
      <c r="E237" s="67" t="n">
        <f aca="false">E232*1.05</f>
        <v>2.1</v>
      </c>
      <c r="F237" s="53"/>
      <c r="G237" s="54"/>
      <c r="H237" s="55"/>
      <c r="I237" s="65"/>
      <c r="J237" s="56"/>
      <c r="K237" s="57" t="n">
        <f aca="false">H237+I237+J237</f>
        <v>0</v>
      </c>
      <c r="L237" s="108" t="n">
        <f aca="false">ROUND(E237*F237,2)</f>
        <v>0</v>
      </c>
      <c r="M237" s="54" t="n">
        <f aca="false">ROUND(E237*H237,2)</f>
        <v>0</v>
      </c>
      <c r="N237" s="54" t="n">
        <f aca="false">ROUND(E237*I237,2)</f>
        <v>0</v>
      </c>
      <c r="O237" s="54" t="n">
        <f aca="false">ROUND(E237*J237,2)</f>
        <v>0</v>
      </c>
      <c r="P237" s="57" t="n">
        <f aca="false">SUM(M237:O237)</f>
        <v>0</v>
      </c>
      <c r="Q237" s="37"/>
      <c r="R237" s="37"/>
      <c r="S237" s="8"/>
    </row>
    <row r="238" s="10" customFormat="true" ht="12.8" hidden="false" customHeight="false" outlineLevel="0" collapsed="false">
      <c r="A238" s="91" t="n">
        <f aca="false">A236+1</f>
        <v>12</v>
      </c>
      <c r="B238" s="91" t="s">
        <v>41</v>
      </c>
      <c r="C238" s="50" t="s">
        <v>138</v>
      </c>
      <c r="D238" s="51" t="s">
        <v>43</v>
      </c>
      <c r="E238" s="52" t="n">
        <v>10</v>
      </c>
      <c r="F238" s="53"/>
      <c r="G238" s="54"/>
      <c r="H238" s="55"/>
      <c r="I238" s="65"/>
      <c r="J238" s="56"/>
      <c r="K238" s="57" t="n">
        <f aca="false">H238+I238+J238</f>
        <v>0</v>
      </c>
      <c r="L238" s="108" t="n">
        <f aca="false">ROUND(E238*F238,2)</f>
        <v>0</v>
      </c>
      <c r="M238" s="54" t="n">
        <f aca="false">ROUND(E238*H238,2)</f>
        <v>0</v>
      </c>
      <c r="N238" s="54" t="n">
        <f aca="false">ROUND(E238*I238,2)</f>
        <v>0</v>
      </c>
      <c r="O238" s="54" t="n">
        <f aca="false">ROUND(E238*J238,2)</f>
        <v>0</v>
      </c>
      <c r="P238" s="57" t="n">
        <f aca="false">SUM(M238:O238)</f>
        <v>0</v>
      </c>
      <c r="Q238" s="37"/>
      <c r="R238" s="37"/>
      <c r="S238" s="8"/>
    </row>
    <row r="239" s="10" customFormat="true" ht="11.45" hidden="false" customHeight="true" outlineLevel="0" collapsed="false">
      <c r="A239" s="91"/>
      <c r="B239" s="91"/>
      <c r="C239" s="62" t="s">
        <v>77</v>
      </c>
      <c r="D239" s="63" t="s">
        <v>78</v>
      </c>
      <c r="E239" s="64" t="n">
        <f aca="false">E238*0.55</f>
        <v>5.5</v>
      </c>
      <c r="F239" s="53"/>
      <c r="G239" s="54"/>
      <c r="H239" s="55"/>
      <c r="I239" s="65"/>
      <c r="J239" s="56"/>
      <c r="K239" s="57" t="n">
        <f aca="false">H239+I239+J239</f>
        <v>0</v>
      </c>
      <c r="L239" s="108" t="n">
        <f aca="false">ROUND(E239*F239,2)</f>
        <v>0</v>
      </c>
      <c r="M239" s="54" t="n">
        <f aca="false">ROUND(E239*H239,2)</f>
        <v>0</v>
      </c>
      <c r="N239" s="54" t="n">
        <f aca="false">ROUND(E239*I239,2)</f>
        <v>0</v>
      </c>
      <c r="O239" s="54" t="n">
        <f aca="false">ROUND(E239*J239,2)</f>
        <v>0</v>
      </c>
      <c r="P239" s="57" t="n">
        <f aca="false">SUM(M239:O239)</f>
        <v>0</v>
      </c>
      <c r="Q239" s="37"/>
      <c r="R239" s="37"/>
      <c r="S239" s="8"/>
    </row>
    <row r="240" s="10" customFormat="true" ht="11.45" hidden="false" customHeight="true" outlineLevel="0" collapsed="false">
      <c r="A240" s="91"/>
      <c r="B240" s="91"/>
      <c r="C240" s="62" t="s">
        <v>79</v>
      </c>
      <c r="D240" s="63" t="s">
        <v>78</v>
      </c>
      <c r="E240" s="64" t="n">
        <f aca="false">E238*0.25</f>
        <v>2.5</v>
      </c>
      <c r="F240" s="53"/>
      <c r="G240" s="54"/>
      <c r="H240" s="55"/>
      <c r="I240" s="65"/>
      <c r="J240" s="56"/>
      <c r="K240" s="57" t="n">
        <f aca="false">H240+I240+J240</f>
        <v>0</v>
      </c>
      <c r="L240" s="108" t="n">
        <f aca="false">ROUND(E240*F240,2)</f>
        <v>0</v>
      </c>
      <c r="M240" s="54" t="n">
        <f aca="false">ROUND(E240*H240,2)</f>
        <v>0</v>
      </c>
      <c r="N240" s="54" t="n">
        <f aca="false">ROUND(E240*I240,2)</f>
        <v>0</v>
      </c>
      <c r="O240" s="54" t="n">
        <f aca="false">ROUND(E240*J240,2)</f>
        <v>0</v>
      </c>
      <c r="P240" s="57" t="n">
        <f aca="false">SUM(M240:O240)</f>
        <v>0</v>
      </c>
      <c r="Q240" s="37"/>
      <c r="R240" s="37"/>
      <c r="S240" s="8"/>
    </row>
    <row r="241" s="10" customFormat="true" ht="11.45" hidden="false" customHeight="true" outlineLevel="0" collapsed="false">
      <c r="A241" s="91"/>
      <c r="B241" s="91"/>
      <c r="C241" s="62" t="s">
        <v>80</v>
      </c>
      <c r="D241" s="63" t="s">
        <v>50</v>
      </c>
      <c r="E241" s="64" t="n">
        <f aca="false">E238*1.52</f>
        <v>15.2</v>
      </c>
      <c r="F241" s="53"/>
      <c r="G241" s="54"/>
      <c r="H241" s="55"/>
      <c r="I241" s="65"/>
      <c r="J241" s="56"/>
      <c r="K241" s="57" t="n">
        <f aca="false">H241+I241+J241</f>
        <v>0</v>
      </c>
      <c r="L241" s="108" t="n">
        <f aca="false">ROUND(E241*F241,2)</f>
        <v>0</v>
      </c>
      <c r="M241" s="54" t="n">
        <f aca="false">ROUND(E241*H241,2)</f>
        <v>0</v>
      </c>
      <c r="N241" s="54" t="n">
        <f aca="false">ROUND(E241*I241,2)</f>
        <v>0</v>
      </c>
      <c r="O241" s="54" t="n">
        <f aca="false">ROUND(E241*J241,2)</f>
        <v>0</v>
      </c>
      <c r="P241" s="57" t="n">
        <f aca="false">SUM(M241:O241)</f>
        <v>0</v>
      </c>
      <c r="Q241" s="37"/>
      <c r="R241" s="37"/>
      <c r="S241" s="8"/>
    </row>
    <row r="242" s="10" customFormat="true" ht="12.8" hidden="false" customHeight="false" outlineLevel="0" collapsed="false">
      <c r="A242" s="91"/>
      <c r="B242" s="91"/>
      <c r="C242" s="68" t="s">
        <v>82</v>
      </c>
      <c r="D242" s="51" t="s">
        <v>83</v>
      </c>
      <c r="E242" s="52" t="n">
        <v>2</v>
      </c>
      <c r="F242" s="53"/>
      <c r="G242" s="54"/>
      <c r="H242" s="55"/>
      <c r="I242" s="65"/>
      <c r="J242" s="56"/>
      <c r="K242" s="57" t="n">
        <f aca="false">H242+I242+J242</f>
        <v>0</v>
      </c>
      <c r="L242" s="108" t="n">
        <f aca="false">ROUND(E242*F242,2)</f>
        <v>0</v>
      </c>
      <c r="M242" s="54" t="n">
        <f aca="false">ROUND(E242*H242,2)</f>
        <v>0</v>
      </c>
      <c r="N242" s="54" t="n">
        <f aca="false">ROUND(E242*I242,2)</f>
        <v>0</v>
      </c>
      <c r="O242" s="54" t="n">
        <f aca="false">ROUND(E242*J242,2)</f>
        <v>0</v>
      </c>
      <c r="P242" s="57" t="n">
        <f aca="false">SUM(M242:O242)</f>
        <v>0</v>
      </c>
      <c r="Q242" s="37"/>
      <c r="R242" s="37"/>
      <c r="S242" s="8"/>
    </row>
    <row r="243" s="10" customFormat="true" ht="12.8" hidden="false" customHeight="false" outlineLevel="0" collapsed="false">
      <c r="A243" s="91" t="n">
        <f aca="false">A238+1</f>
        <v>13</v>
      </c>
      <c r="B243" s="91" t="s">
        <v>41</v>
      </c>
      <c r="C243" s="130" t="s">
        <v>139</v>
      </c>
      <c r="D243" s="70" t="s">
        <v>43</v>
      </c>
      <c r="E243" s="52" t="n">
        <v>10</v>
      </c>
      <c r="F243" s="53"/>
      <c r="G243" s="54"/>
      <c r="H243" s="55"/>
      <c r="I243" s="65"/>
      <c r="J243" s="56"/>
      <c r="K243" s="57" t="n">
        <f aca="false">H243+I243+J243</f>
        <v>0</v>
      </c>
      <c r="L243" s="108" t="n">
        <f aca="false">ROUND(E243*F243,2)</f>
        <v>0</v>
      </c>
      <c r="M243" s="54" t="n">
        <f aca="false">ROUND(E243*H243,2)</f>
        <v>0</v>
      </c>
      <c r="N243" s="54" t="n">
        <f aca="false">ROUND(E243*I243,2)</f>
        <v>0</v>
      </c>
      <c r="O243" s="54" t="n">
        <f aca="false">ROUND(E243*J243,2)</f>
        <v>0</v>
      </c>
      <c r="P243" s="57" t="n">
        <f aca="false">SUM(M243:O243)</f>
        <v>0</v>
      </c>
      <c r="Q243" s="37"/>
      <c r="R243" s="37"/>
      <c r="S243" s="8"/>
    </row>
    <row r="244" s="10" customFormat="true" ht="12.8" hidden="false" customHeight="false" outlineLevel="0" collapsed="false">
      <c r="A244" s="131" t="s">
        <v>140</v>
      </c>
      <c r="B244" s="131"/>
      <c r="C244" s="132" t="s">
        <v>141</v>
      </c>
      <c r="D244" s="133" t="s">
        <v>142</v>
      </c>
      <c r="E244" s="134" t="n">
        <f aca="false">E243*1.08</f>
        <v>10.8</v>
      </c>
      <c r="F244" s="135"/>
      <c r="G244" s="136"/>
      <c r="H244" s="55"/>
      <c r="I244" s="65"/>
      <c r="J244" s="56"/>
      <c r="K244" s="57" t="n">
        <f aca="false">H244+I244+J244</f>
        <v>0</v>
      </c>
      <c r="L244" s="108" t="n">
        <f aca="false">ROUND(E244*F244,2)</f>
        <v>0</v>
      </c>
      <c r="M244" s="54" t="n">
        <f aca="false">ROUND(E244*H244,2)</f>
        <v>0</v>
      </c>
      <c r="N244" s="54" t="n">
        <f aca="false">ROUND(E244*I244,2)</f>
        <v>0</v>
      </c>
      <c r="O244" s="54" t="n">
        <f aca="false">ROUND(E244*J244,2)</f>
        <v>0</v>
      </c>
      <c r="P244" s="57" t="n">
        <f aca="false">SUM(M244:O244)</f>
        <v>0</v>
      </c>
      <c r="Q244" s="137"/>
      <c r="R244" s="138"/>
      <c r="S244" s="139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140"/>
      <c r="AJ244" s="140"/>
      <c r="AK244" s="140"/>
      <c r="AL244" s="140"/>
      <c r="AM244" s="140"/>
      <c r="AN244" s="140"/>
      <c r="AO244" s="140"/>
      <c r="AP244" s="140"/>
      <c r="AQ244" s="140"/>
      <c r="AR244" s="140"/>
      <c r="AS244" s="140"/>
      <c r="AT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  <c r="BE244" s="140"/>
      <c r="BF244" s="140"/>
      <c r="BG244" s="140"/>
      <c r="BH244" s="140"/>
      <c r="BI244" s="140"/>
      <c r="BJ244" s="140"/>
      <c r="BK244" s="140"/>
      <c r="BL244" s="140"/>
      <c r="BM244" s="140"/>
      <c r="BN244" s="140"/>
      <c r="BO244" s="140"/>
      <c r="BP244" s="140"/>
      <c r="BQ244" s="140"/>
      <c r="BR244" s="140"/>
      <c r="BS244" s="140"/>
      <c r="BT244" s="140"/>
      <c r="BU244" s="140"/>
      <c r="BV244" s="140"/>
      <c r="BW244" s="140"/>
      <c r="BX244" s="140"/>
      <c r="BY244" s="140"/>
      <c r="BZ244" s="140"/>
      <c r="CA244" s="140"/>
      <c r="CB244" s="140"/>
      <c r="CC244" s="140"/>
      <c r="CD244" s="140"/>
      <c r="CE244" s="140"/>
      <c r="CF244" s="140"/>
      <c r="CG244" s="140"/>
      <c r="CH244" s="140"/>
      <c r="CI244" s="140"/>
      <c r="CJ244" s="140"/>
      <c r="CK244" s="140"/>
      <c r="CL244" s="140"/>
      <c r="CM244" s="140"/>
      <c r="CN244" s="140"/>
      <c r="CO244" s="140"/>
      <c r="CP244" s="140"/>
      <c r="CQ244" s="140"/>
      <c r="CR244" s="140"/>
      <c r="CS244" s="140"/>
      <c r="CT244" s="140"/>
      <c r="CU244" s="140"/>
      <c r="CV244" s="140"/>
      <c r="CW244" s="140"/>
      <c r="CX244" s="140"/>
      <c r="CY244" s="140"/>
      <c r="CZ244" s="140"/>
      <c r="DA244" s="140"/>
      <c r="DB244" s="140"/>
      <c r="DC244" s="140"/>
      <c r="DD244" s="140"/>
      <c r="DE244" s="140"/>
      <c r="DF244" s="140"/>
      <c r="DG244" s="140"/>
      <c r="DH244" s="140"/>
      <c r="DI244" s="140"/>
      <c r="DJ244" s="140"/>
      <c r="DK244" s="140"/>
      <c r="DL244" s="140"/>
      <c r="DM244" s="140"/>
      <c r="DN244" s="140"/>
      <c r="DO244" s="140"/>
      <c r="DP244" s="140"/>
      <c r="DQ244" s="140"/>
      <c r="DR244" s="140"/>
      <c r="DS244" s="140"/>
      <c r="DT244" s="140"/>
      <c r="DU244" s="140"/>
      <c r="DV244" s="140"/>
      <c r="DW244" s="140"/>
      <c r="DX244" s="140"/>
      <c r="DY244" s="140"/>
      <c r="DZ244" s="140"/>
      <c r="EA244" s="140"/>
      <c r="EB244" s="140"/>
      <c r="EC244" s="140"/>
      <c r="ED244" s="140"/>
      <c r="EE244" s="140"/>
      <c r="EF244" s="140"/>
      <c r="EG244" s="140"/>
      <c r="EH244" s="140"/>
      <c r="EI244" s="140"/>
      <c r="EJ244" s="140"/>
      <c r="EK244" s="140"/>
      <c r="EL244" s="140"/>
      <c r="EM244" s="140"/>
      <c r="EN244" s="140"/>
      <c r="EO244" s="140"/>
      <c r="EP244" s="140"/>
      <c r="EQ244" s="140"/>
      <c r="ER244" s="140"/>
      <c r="ES244" s="140"/>
      <c r="ET244" s="140"/>
      <c r="EU244" s="140"/>
      <c r="EV244" s="140"/>
      <c r="EW244" s="140"/>
      <c r="EX244" s="140"/>
      <c r="EY244" s="140"/>
      <c r="EZ244" s="140"/>
      <c r="FA244" s="140"/>
      <c r="FB244" s="140"/>
      <c r="FC244" s="140"/>
      <c r="FD244" s="140"/>
      <c r="FE244" s="140"/>
      <c r="FF244" s="140"/>
      <c r="FG244" s="140"/>
      <c r="FH244" s="140"/>
      <c r="FI244" s="140"/>
      <c r="FJ244" s="140"/>
      <c r="FK244" s="140"/>
      <c r="FL244" s="140"/>
      <c r="FM244" s="140"/>
      <c r="FN244" s="140"/>
      <c r="FO244" s="140"/>
      <c r="FP244" s="140"/>
      <c r="FQ244" s="140"/>
      <c r="FR244" s="140"/>
      <c r="FS244" s="140"/>
      <c r="FT244" s="140"/>
      <c r="FU244" s="140"/>
      <c r="FV244" s="140"/>
      <c r="FW244" s="140"/>
      <c r="FX244" s="140"/>
      <c r="FY244" s="140"/>
      <c r="FZ244" s="140"/>
      <c r="GA244" s="140"/>
      <c r="GB244" s="140"/>
      <c r="GC244" s="140"/>
      <c r="GD244" s="140"/>
      <c r="GE244" s="140"/>
      <c r="GF244" s="140"/>
      <c r="GG244" s="140"/>
      <c r="GH244" s="140"/>
      <c r="GI244" s="140"/>
      <c r="GJ244" s="140"/>
      <c r="GK244" s="140"/>
      <c r="GL244" s="140"/>
      <c r="GM244" s="140"/>
      <c r="GN244" s="140"/>
      <c r="GO244" s="140"/>
      <c r="GP244" s="140"/>
      <c r="GQ244" s="140"/>
      <c r="GR244" s="140"/>
      <c r="GS244" s="140"/>
      <c r="GT244" s="140"/>
      <c r="GU244" s="140"/>
      <c r="GV244" s="140"/>
      <c r="GW244" s="140"/>
      <c r="GX244" s="140"/>
      <c r="GY244" s="140"/>
      <c r="GZ244" s="140"/>
      <c r="HA244" s="140"/>
      <c r="HB244" s="140"/>
      <c r="HC244" s="140"/>
      <c r="HD244" s="140"/>
      <c r="HE244" s="140"/>
      <c r="HF244" s="140"/>
      <c r="HG244" s="140"/>
      <c r="HH244" s="140"/>
      <c r="HI244" s="140"/>
      <c r="HJ244" s="140"/>
      <c r="HK244" s="140"/>
      <c r="HL244" s="140"/>
      <c r="HM244" s="140"/>
      <c r="HN244" s="140"/>
      <c r="HO244" s="140"/>
      <c r="HP244" s="140"/>
      <c r="HQ244" s="140"/>
      <c r="HR244" s="140"/>
      <c r="HS244" s="140"/>
      <c r="HT244" s="140"/>
      <c r="HU244" s="140"/>
      <c r="HV244" s="140"/>
      <c r="HW244" s="140"/>
      <c r="HX244" s="140"/>
      <c r="HY244" s="140"/>
      <c r="HZ244" s="140"/>
      <c r="IA244" s="140"/>
      <c r="IB244" s="140"/>
      <c r="IC244" s="140"/>
      <c r="ID244" s="140"/>
      <c r="IE244" s="140"/>
      <c r="IF244" s="140"/>
      <c r="IG244" s="140"/>
      <c r="IH244" s="140"/>
      <c r="II244" s="140"/>
      <c r="IJ244" s="140"/>
      <c r="IK244" s="140"/>
      <c r="IL244" s="140"/>
      <c r="IM244" s="140"/>
      <c r="IN244" s="140"/>
      <c r="IO244" s="140"/>
      <c r="IP244" s="140"/>
      <c r="IQ244" s="140"/>
      <c r="IR244" s="140"/>
      <c r="IS244" s="140"/>
      <c r="IT244" s="140"/>
      <c r="IU244" s="140"/>
      <c r="IV244" s="140"/>
    </row>
    <row r="245" s="10" customFormat="true" ht="12.8" hidden="false" customHeight="false" outlineLevel="0" collapsed="false">
      <c r="A245" s="131" t="s">
        <v>140</v>
      </c>
      <c r="B245" s="131"/>
      <c r="C245" s="132" t="s">
        <v>143</v>
      </c>
      <c r="D245" s="134" t="s">
        <v>78</v>
      </c>
      <c r="E245" s="134" t="n">
        <f aca="false">E243*4.5</f>
        <v>45</v>
      </c>
      <c r="F245" s="135"/>
      <c r="G245" s="136"/>
      <c r="H245" s="55"/>
      <c r="I245" s="65"/>
      <c r="J245" s="56"/>
      <c r="K245" s="57" t="n">
        <f aca="false">H245+I245+J245</f>
        <v>0</v>
      </c>
      <c r="L245" s="108" t="n">
        <f aca="false">ROUND(E245*F245,2)</f>
        <v>0</v>
      </c>
      <c r="M245" s="54" t="n">
        <f aca="false">ROUND(E245*H245,2)</f>
        <v>0</v>
      </c>
      <c r="N245" s="54" t="n">
        <f aca="false">ROUND(E245*I245,2)</f>
        <v>0</v>
      </c>
      <c r="O245" s="54" t="n">
        <f aca="false">ROUND(E245*J245,2)</f>
        <v>0</v>
      </c>
      <c r="P245" s="57" t="n">
        <f aca="false">SUM(M245:O245)</f>
        <v>0</v>
      </c>
      <c r="Q245" s="137"/>
      <c r="R245" s="8"/>
      <c r="S245" s="141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142"/>
      <c r="BN245" s="142"/>
      <c r="BO245" s="142"/>
      <c r="BP245" s="142"/>
      <c r="BQ245" s="142"/>
      <c r="BR245" s="142"/>
      <c r="BS245" s="142"/>
      <c r="BT245" s="142"/>
      <c r="BU245" s="142"/>
      <c r="BV245" s="142"/>
      <c r="BW245" s="142"/>
      <c r="BX245" s="142"/>
      <c r="BY245" s="142"/>
      <c r="BZ245" s="142"/>
      <c r="CA245" s="142"/>
      <c r="CB245" s="142"/>
      <c r="CC245" s="142"/>
      <c r="CD245" s="142"/>
      <c r="CE245" s="142"/>
      <c r="CF245" s="142"/>
      <c r="CG245" s="142"/>
      <c r="CH245" s="142"/>
      <c r="CI245" s="142"/>
      <c r="CJ245" s="142"/>
      <c r="CK245" s="142"/>
      <c r="CL245" s="142"/>
      <c r="CM245" s="142"/>
      <c r="CN245" s="142"/>
      <c r="CO245" s="142"/>
      <c r="CP245" s="142"/>
      <c r="CQ245" s="142"/>
      <c r="CR245" s="142"/>
      <c r="CS245" s="142"/>
      <c r="CT245" s="142"/>
      <c r="CU245" s="142"/>
      <c r="CV245" s="142"/>
      <c r="CW245" s="142"/>
      <c r="CX245" s="142"/>
      <c r="CY245" s="142"/>
      <c r="CZ245" s="142"/>
      <c r="DA245" s="142"/>
      <c r="DB245" s="142"/>
      <c r="DC245" s="142"/>
      <c r="DD245" s="142"/>
      <c r="DE245" s="142"/>
      <c r="DF245" s="142"/>
      <c r="DG245" s="142"/>
      <c r="DH245" s="142"/>
      <c r="DI245" s="142"/>
      <c r="DJ245" s="142"/>
      <c r="DK245" s="142"/>
      <c r="DL245" s="142"/>
      <c r="DM245" s="142"/>
      <c r="DN245" s="142"/>
      <c r="DO245" s="142"/>
      <c r="DP245" s="142"/>
      <c r="DQ245" s="142"/>
      <c r="DR245" s="142"/>
      <c r="DS245" s="142"/>
      <c r="DT245" s="142"/>
      <c r="DU245" s="142"/>
      <c r="DV245" s="142"/>
      <c r="DW245" s="142"/>
      <c r="DX245" s="142"/>
      <c r="DY245" s="142"/>
      <c r="DZ245" s="142"/>
      <c r="EA245" s="142"/>
      <c r="EB245" s="142"/>
      <c r="EC245" s="142"/>
      <c r="ED245" s="142"/>
      <c r="EE245" s="142"/>
      <c r="EF245" s="142"/>
      <c r="EG245" s="142"/>
      <c r="EH245" s="142"/>
      <c r="EI245" s="142"/>
      <c r="EJ245" s="142"/>
      <c r="EK245" s="142"/>
      <c r="EL245" s="142"/>
      <c r="EM245" s="142"/>
      <c r="EN245" s="142"/>
      <c r="EO245" s="142"/>
      <c r="EP245" s="142"/>
      <c r="EQ245" s="142"/>
      <c r="ER245" s="142"/>
      <c r="ES245" s="142"/>
      <c r="ET245" s="142"/>
      <c r="EU245" s="142"/>
      <c r="EV245" s="142"/>
      <c r="EW245" s="142"/>
      <c r="EX245" s="142"/>
      <c r="EY245" s="142"/>
      <c r="EZ245" s="142"/>
      <c r="FA245" s="142"/>
      <c r="FB245" s="142"/>
      <c r="FC245" s="142"/>
      <c r="FD245" s="142"/>
      <c r="FE245" s="142"/>
      <c r="FF245" s="142"/>
      <c r="FG245" s="142"/>
      <c r="FH245" s="142"/>
      <c r="FI245" s="142"/>
      <c r="FJ245" s="142"/>
      <c r="FK245" s="142"/>
      <c r="FL245" s="142"/>
      <c r="FM245" s="142"/>
      <c r="FN245" s="142"/>
      <c r="FO245" s="142"/>
      <c r="FP245" s="142"/>
      <c r="FQ245" s="142"/>
      <c r="FR245" s="142"/>
      <c r="FS245" s="142"/>
      <c r="FT245" s="142"/>
      <c r="FU245" s="142"/>
      <c r="FV245" s="142"/>
      <c r="FW245" s="142"/>
      <c r="FX245" s="142"/>
      <c r="FY245" s="142"/>
      <c r="FZ245" s="142"/>
      <c r="GA245" s="142"/>
      <c r="GB245" s="142"/>
      <c r="GC245" s="142"/>
      <c r="GD245" s="142"/>
      <c r="GE245" s="142"/>
      <c r="GF245" s="142"/>
      <c r="GG245" s="142"/>
      <c r="GH245" s="142"/>
      <c r="GI245" s="142"/>
      <c r="GJ245" s="142"/>
      <c r="GK245" s="142"/>
      <c r="GL245" s="142"/>
      <c r="GM245" s="142"/>
      <c r="GN245" s="142"/>
      <c r="GO245" s="142"/>
      <c r="GP245" s="142"/>
      <c r="GQ245" s="142"/>
      <c r="GR245" s="142"/>
      <c r="GS245" s="142"/>
      <c r="GT245" s="142"/>
      <c r="GU245" s="142"/>
      <c r="GV245" s="142"/>
      <c r="GW245" s="142"/>
      <c r="GX245" s="142"/>
      <c r="GY245" s="142"/>
      <c r="GZ245" s="142"/>
      <c r="HA245" s="142"/>
      <c r="HB245" s="142"/>
      <c r="HC245" s="142"/>
      <c r="HD245" s="142"/>
      <c r="HE245" s="142"/>
      <c r="HF245" s="142"/>
      <c r="HG245" s="142"/>
      <c r="HH245" s="142"/>
      <c r="HI245" s="142"/>
      <c r="HJ245" s="142"/>
      <c r="HK245" s="142"/>
      <c r="HL245" s="142"/>
      <c r="HM245" s="142"/>
      <c r="HN245" s="142"/>
      <c r="HO245" s="142"/>
      <c r="HP245" s="142"/>
      <c r="HQ245" s="142"/>
      <c r="HR245" s="142"/>
      <c r="HS245" s="142"/>
      <c r="HT245" s="142"/>
      <c r="HU245" s="142"/>
      <c r="HV245" s="142"/>
      <c r="HW245" s="142"/>
      <c r="HX245" s="142"/>
      <c r="HY245" s="142"/>
      <c r="HZ245" s="142"/>
      <c r="IA245" s="142"/>
      <c r="IB245" s="142"/>
      <c r="IC245" s="142"/>
      <c r="ID245" s="142"/>
      <c r="IE245" s="142"/>
      <c r="IF245" s="142"/>
      <c r="IG245" s="142"/>
      <c r="IH245" s="142"/>
      <c r="II245" s="142"/>
      <c r="IJ245" s="142"/>
      <c r="IK245" s="142"/>
      <c r="IL245" s="142"/>
      <c r="IM245" s="142"/>
      <c r="IN245" s="142"/>
      <c r="IO245" s="142"/>
      <c r="IP245" s="142"/>
      <c r="IQ245" s="142"/>
      <c r="IR245" s="142"/>
      <c r="IS245" s="142"/>
      <c r="IT245" s="142"/>
      <c r="IU245" s="142"/>
      <c r="IV245" s="142"/>
    </row>
    <row r="246" s="10" customFormat="true" ht="12.8" hidden="false" customHeight="false" outlineLevel="0" collapsed="false">
      <c r="A246" s="131" t="s">
        <v>140</v>
      </c>
      <c r="B246" s="131"/>
      <c r="C246" s="132" t="s">
        <v>144</v>
      </c>
      <c r="D246" s="131" t="s">
        <v>53</v>
      </c>
      <c r="E246" s="134" t="n">
        <f aca="false">E243*10</f>
        <v>100</v>
      </c>
      <c r="F246" s="135"/>
      <c r="G246" s="136"/>
      <c r="H246" s="55"/>
      <c r="I246" s="65"/>
      <c r="J246" s="56"/>
      <c r="K246" s="57" t="n">
        <f aca="false">H246+I246+J246</f>
        <v>0</v>
      </c>
      <c r="L246" s="108" t="n">
        <f aca="false">ROUND(E246*F246,2)</f>
        <v>0</v>
      </c>
      <c r="M246" s="54" t="n">
        <f aca="false">ROUND(E246*H246,2)</f>
        <v>0</v>
      </c>
      <c r="N246" s="54" t="n">
        <f aca="false">ROUND(E246*I246,2)</f>
        <v>0</v>
      </c>
      <c r="O246" s="54" t="n">
        <f aca="false">ROUND(E246*J246,2)</f>
        <v>0</v>
      </c>
      <c r="P246" s="57" t="n">
        <f aca="false">SUM(M246:O246)</f>
        <v>0</v>
      </c>
      <c r="Q246" s="137"/>
      <c r="R246" s="138"/>
      <c r="S246" s="139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  <c r="AI246" s="140"/>
      <c r="AJ246" s="140"/>
      <c r="AK246" s="140"/>
      <c r="AL246" s="140"/>
      <c r="AM246" s="140"/>
      <c r="AN246" s="140"/>
      <c r="AO246" s="140"/>
      <c r="AP246" s="140"/>
      <c r="AQ246" s="140"/>
      <c r="AR246" s="140"/>
      <c r="AS246" s="140"/>
      <c r="AT246" s="140"/>
      <c r="AU246" s="140"/>
      <c r="AV246" s="140"/>
      <c r="AW246" s="140"/>
      <c r="AX246" s="140"/>
      <c r="AY246" s="140"/>
      <c r="AZ246" s="140"/>
      <c r="BA246" s="140"/>
      <c r="BB246" s="140"/>
      <c r="BC246" s="140"/>
      <c r="BD246" s="140"/>
      <c r="BE246" s="140"/>
      <c r="BF246" s="140"/>
      <c r="BG246" s="140"/>
      <c r="BH246" s="140"/>
      <c r="BI246" s="140"/>
      <c r="BJ246" s="140"/>
      <c r="BK246" s="140"/>
      <c r="BL246" s="140"/>
      <c r="BM246" s="140"/>
      <c r="BN246" s="140"/>
      <c r="BO246" s="140"/>
      <c r="BP246" s="140"/>
      <c r="BQ246" s="140"/>
      <c r="BR246" s="140"/>
      <c r="BS246" s="140"/>
      <c r="BT246" s="140"/>
      <c r="BU246" s="140"/>
      <c r="BV246" s="140"/>
      <c r="BW246" s="140"/>
      <c r="BX246" s="140"/>
      <c r="BY246" s="140"/>
      <c r="BZ246" s="140"/>
      <c r="CA246" s="140"/>
      <c r="CB246" s="140"/>
      <c r="CC246" s="140"/>
      <c r="CD246" s="140"/>
      <c r="CE246" s="140"/>
      <c r="CF246" s="140"/>
      <c r="CG246" s="140"/>
      <c r="CH246" s="140"/>
      <c r="CI246" s="140"/>
      <c r="CJ246" s="140"/>
      <c r="CK246" s="140"/>
      <c r="CL246" s="140"/>
      <c r="CM246" s="140"/>
      <c r="CN246" s="140"/>
      <c r="CO246" s="140"/>
      <c r="CP246" s="140"/>
      <c r="CQ246" s="140"/>
      <c r="CR246" s="140"/>
      <c r="CS246" s="140"/>
      <c r="CT246" s="140"/>
      <c r="CU246" s="140"/>
      <c r="CV246" s="140"/>
      <c r="CW246" s="140"/>
      <c r="CX246" s="140"/>
      <c r="CY246" s="140"/>
      <c r="CZ246" s="140"/>
      <c r="DA246" s="140"/>
      <c r="DB246" s="140"/>
      <c r="DC246" s="140"/>
      <c r="DD246" s="140"/>
      <c r="DE246" s="140"/>
      <c r="DF246" s="140"/>
      <c r="DG246" s="140"/>
      <c r="DH246" s="140"/>
      <c r="DI246" s="140"/>
      <c r="DJ246" s="140"/>
      <c r="DK246" s="140"/>
      <c r="DL246" s="140"/>
      <c r="DM246" s="140"/>
      <c r="DN246" s="140"/>
      <c r="DO246" s="140"/>
      <c r="DP246" s="140"/>
      <c r="DQ246" s="140"/>
      <c r="DR246" s="140"/>
      <c r="DS246" s="140"/>
      <c r="DT246" s="140"/>
      <c r="DU246" s="140"/>
      <c r="DV246" s="140"/>
      <c r="DW246" s="140"/>
      <c r="DX246" s="140"/>
      <c r="DY246" s="140"/>
      <c r="DZ246" s="140"/>
      <c r="EA246" s="140"/>
      <c r="EB246" s="140"/>
      <c r="EC246" s="140"/>
      <c r="ED246" s="140"/>
      <c r="EE246" s="140"/>
      <c r="EF246" s="140"/>
      <c r="EG246" s="140"/>
      <c r="EH246" s="140"/>
      <c r="EI246" s="140"/>
      <c r="EJ246" s="140"/>
      <c r="EK246" s="140"/>
      <c r="EL246" s="140"/>
      <c r="EM246" s="140"/>
      <c r="EN246" s="140"/>
      <c r="EO246" s="140"/>
      <c r="EP246" s="140"/>
      <c r="EQ246" s="140"/>
      <c r="ER246" s="140"/>
      <c r="ES246" s="140"/>
      <c r="ET246" s="140"/>
      <c r="EU246" s="140"/>
      <c r="EV246" s="140"/>
      <c r="EW246" s="140"/>
      <c r="EX246" s="140"/>
      <c r="EY246" s="140"/>
      <c r="EZ246" s="140"/>
      <c r="FA246" s="140"/>
      <c r="FB246" s="140"/>
      <c r="FC246" s="140"/>
      <c r="FD246" s="140"/>
      <c r="FE246" s="140"/>
      <c r="FF246" s="140"/>
      <c r="FG246" s="140"/>
      <c r="FH246" s="140"/>
      <c r="FI246" s="140"/>
      <c r="FJ246" s="140"/>
      <c r="FK246" s="140"/>
      <c r="FL246" s="140"/>
      <c r="FM246" s="140"/>
      <c r="FN246" s="140"/>
      <c r="FO246" s="140"/>
      <c r="FP246" s="140"/>
      <c r="FQ246" s="140"/>
      <c r="FR246" s="140"/>
      <c r="FS246" s="140"/>
      <c r="FT246" s="140"/>
      <c r="FU246" s="140"/>
      <c r="FV246" s="140"/>
      <c r="FW246" s="140"/>
      <c r="FX246" s="140"/>
      <c r="FY246" s="140"/>
      <c r="FZ246" s="140"/>
      <c r="GA246" s="140"/>
      <c r="GB246" s="140"/>
      <c r="GC246" s="140"/>
      <c r="GD246" s="140"/>
      <c r="GE246" s="140"/>
      <c r="GF246" s="140"/>
      <c r="GG246" s="140"/>
      <c r="GH246" s="140"/>
      <c r="GI246" s="140"/>
      <c r="GJ246" s="140"/>
      <c r="GK246" s="140"/>
      <c r="GL246" s="140"/>
      <c r="GM246" s="140"/>
      <c r="GN246" s="140"/>
      <c r="GO246" s="140"/>
      <c r="GP246" s="140"/>
      <c r="GQ246" s="140"/>
      <c r="GR246" s="140"/>
      <c r="GS246" s="140"/>
      <c r="GT246" s="140"/>
      <c r="GU246" s="140"/>
      <c r="GV246" s="140"/>
      <c r="GW246" s="140"/>
      <c r="GX246" s="140"/>
      <c r="GY246" s="140"/>
      <c r="GZ246" s="140"/>
      <c r="HA246" s="140"/>
      <c r="HB246" s="140"/>
      <c r="HC246" s="140"/>
      <c r="HD246" s="140"/>
      <c r="HE246" s="140"/>
      <c r="HF246" s="140"/>
      <c r="HG246" s="140"/>
      <c r="HH246" s="140"/>
      <c r="HI246" s="140"/>
      <c r="HJ246" s="140"/>
      <c r="HK246" s="140"/>
      <c r="HL246" s="140"/>
      <c r="HM246" s="140"/>
      <c r="HN246" s="140"/>
      <c r="HO246" s="140"/>
      <c r="HP246" s="140"/>
      <c r="HQ246" s="140"/>
      <c r="HR246" s="140"/>
      <c r="HS246" s="140"/>
      <c r="HT246" s="140"/>
      <c r="HU246" s="140"/>
      <c r="HV246" s="140"/>
      <c r="HW246" s="140"/>
      <c r="HX246" s="140"/>
      <c r="HY246" s="140"/>
      <c r="HZ246" s="140"/>
      <c r="IA246" s="140"/>
      <c r="IB246" s="140"/>
      <c r="IC246" s="140"/>
      <c r="ID246" s="140"/>
      <c r="IE246" s="140"/>
      <c r="IF246" s="140"/>
      <c r="IG246" s="140"/>
      <c r="IH246" s="140"/>
      <c r="II246" s="140"/>
      <c r="IJ246" s="140"/>
      <c r="IK246" s="140"/>
      <c r="IL246" s="140"/>
      <c r="IM246" s="140"/>
      <c r="IN246" s="140"/>
      <c r="IO246" s="140"/>
      <c r="IP246" s="140"/>
      <c r="IQ246" s="140"/>
      <c r="IR246" s="140"/>
      <c r="IS246" s="140"/>
      <c r="IT246" s="140"/>
      <c r="IU246" s="140"/>
      <c r="IV246" s="140"/>
    </row>
    <row r="247" s="10" customFormat="true" ht="12.8" hidden="false" customHeight="false" outlineLevel="0" collapsed="false">
      <c r="A247" s="131" t="s">
        <v>140</v>
      </c>
      <c r="B247" s="131"/>
      <c r="C247" s="132" t="s">
        <v>145</v>
      </c>
      <c r="D247" s="134" t="s">
        <v>78</v>
      </c>
      <c r="E247" s="134" t="n">
        <v>3</v>
      </c>
      <c r="F247" s="135"/>
      <c r="G247" s="136"/>
      <c r="H247" s="55"/>
      <c r="I247" s="65"/>
      <c r="J247" s="56"/>
      <c r="K247" s="57" t="n">
        <f aca="false">H247+I247+J247</f>
        <v>0</v>
      </c>
      <c r="L247" s="108" t="n">
        <f aca="false">ROUND(E247*F247,2)</f>
        <v>0</v>
      </c>
      <c r="M247" s="54" t="n">
        <f aca="false">ROUND(E247*H247,2)</f>
        <v>0</v>
      </c>
      <c r="N247" s="54" t="n">
        <f aca="false">ROUND(E247*I247,2)</f>
        <v>0</v>
      </c>
      <c r="O247" s="54" t="n">
        <f aca="false">ROUND(E247*J247,2)</f>
        <v>0</v>
      </c>
      <c r="P247" s="57" t="n">
        <f aca="false">SUM(M247:O247)</f>
        <v>0</v>
      </c>
      <c r="Q247" s="137"/>
      <c r="R247" s="143"/>
      <c r="S247" s="144"/>
      <c r="T247" s="144"/>
      <c r="U247" s="144"/>
      <c r="V247" s="144"/>
      <c r="W247" s="144"/>
      <c r="X247" s="144"/>
      <c r="Y247" s="144"/>
      <c r="Z247" s="144"/>
      <c r="AA247" s="144"/>
      <c r="AB247" s="144"/>
      <c r="AC247" s="144"/>
      <c r="AD247" s="144"/>
      <c r="AE247" s="144"/>
      <c r="AF247" s="144"/>
      <c r="AG247" s="144"/>
      <c r="AH247" s="144"/>
      <c r="AI247" s="144"/>
      <c r="AJ247" s="144"/>
      <c r="AK247" s="144"/>
      <c r="AL247" s="144"/>
      <c r="AM247" s="144"/>
      <c r="AN247" s="144"/>
      <c r="AO247" s="144"/>
      <c r="AP247" s="144"/>
      <c r="AQ247" s="144"/>
      <c r="AR247" s="144"/>
      <c r="AS247" s="144"/>
      <c r="AT247" s="144"/>
      <c r="AU247" s="144"/>
      <c r="AV247" s="144"/>
      <c r="AW247" s="144"/>
      <c r="AX247" s="144"/>
      <c r="AY247" s="144"/>
      <c r="AZ247" s="144"/>
      <c r="BA247" s="144"/>
      <c r="BB247" s="144"/>
      <c r="BC247" s="144"/>
      <c r="BD247" s="144"/>
      <c r="BE247" s="144"/>
      <c r="BF247" s="144"/>
      <c r="BG247" s="144"/>
      <c r="BH247" s="144"/>
      <c r="BI247" s="144"/>
      <c r="BJ247" s="144"/>
      <c r="BK247" s="144"/>
      <c r="BL247" s="144"/>
      <c r="BM247" s="144"/>
      <c r="BN247" s="144"/>
      <c r="BO247" s="144"/>
      <c r="BP247" s="144"/>
      <c r="BQ247" s="144"/>
      <c r="BR247" s="144"/>
      <c r="BS247" s="144"/>
      <c r="BT247" s="144"/>
      <c r="BU247" s="144"/>
      <c r="BV247" s="144"/>
      <c r="BW247" s="144"/>
      <c r="BX247" s="144"/>
      <c r="BY247" s="144"/>
      <c r="BZ247" s="144"/>
      <c r="CA247" s="144"/>
      <c r="CB247" s="144"/>
      <c r="CC247" s="144"/>
      <c r="CD247" s="144"/>
      <c r="CE247" s="144"/>
      <c r="CF247" s="144"/>
      <c r="CG247" s="144"/>
      <c r="CH247" s="144"/>
      <c r="CI247" s="144"/>
      <c r="CJ247" s="144"/>
      <c r="CK247" s="144"/>
      <c r="CL247" s="144"/>
      <c r="CM247" s="144"/>
      <c r="CN247" s="144"/>
      <c r="CO247" s="144"/>
      <c r="CP247" s="144"/>
      <c r="CQ247" s="144"/>
      <c r="CR247" s="144"/>
      <c r="CS247" s="144"/>
      <c r="CT247" s="144"/>
      <c r="CU247" s="144"/>
      <c r="CV247" s="144"/>
      <c r="CW247" s="144"/>
      <c r="CX247" s="144"/>
      <c r="CY247" s="144"/>
      <c r="CZ247" s="144"/>
      <c r="DA247" s="144"/>
      <c r="DB247" s="144"/>
      <c r="DC247" s="144"/>
      <c r="DD247" s="144"/>
      <c r="DE247" s="144"/>
      <c r="DF247" s="144"/>
      <c r="DG247" s="144"/>
      <c r="DH247" s="144"/>
      <c r="DI247" s="144"/>
      <c r="DJ247" s="144"/>
      <c r="DK247" s="144"/>
      <c r="DL247" s="144"/>
      <c r="DM247" s="144"/>
      <c r="DN247" s="144"/>
      <c r="DO247" s="144"/>
      <c r="DP247" s="144"/>
      <c r="DQ247" s="144"/>
      <c r="DR247" s="144"/>
      <c r="DS247" s="144"/>
      <c r="DT247" s="144"/>
      <c r="DU247" s="144"/>
      <c r="DV247" s="144"/>
      <c r="DW247" s="144"/>
      <c r="DX247" s="144"/>
      <c r="DY247" s="144"/>
      <c r="DZ247" s="144"/>
      <c r="EA247" s="144"/>
      <c r="EB247" s="144"/>
      <c r="EC247" s="144"/>
      <c r="ED247" s="144"/>
      <c r="EE247" s="144"/>
      <c r="EF247" s="144"/>
      <c r="EG247" s="144"/>
      <c r="EH247" s="144"/>
      <c r="EI247" s="144"/>
      <c r="EJ247" s="144"/>
      <c r="EK247" s="144"/>
      <c r="EL247" s="144"/>
      <c r="EM247" s="144"/>
      <c r="EN247" s="144"/>
      <c r="EO247" s="144"/>
      <c r="EP247" s="144"/>
      <c r="EQ247" s="144"/>
      <c r="ER247" s="144"/>
      <c r="ES247" s="144"/>
      <c r="ET247" s="144"/>
      <c r="EU247" s="144"/>
      <c r="EV247" s="144"/>
      <c r="EW247" s="144"/>
      <c r="EX247" s="144"/>
      <c r="EY247" s="144"/>
      <c r="EZ247" s="144"/>
      <c r="FA247" s="144"/>
      <c r="FB247" s="144"/>
      <c r="FC247" s="144"/>
      <c r="FD247" s="144"/>
      <c r="FE247" s="144"/>
      <c r="FF247" s="144"/>
      <c r="FG247" s="144"/>
      <c r="FH247" s="144"/>
      <c r="FI247" s="144"/>
      <c r="FJ247" s="144"/>
      <c r="FK247" s="144"/>
      <c r="FL247" s="144"/>
      <c r="FM247" s="144"/>
      <c r="FN247" s="144"/>
      <c r="FO247" s="144"/>
      <c r="FP247" s="144"/>
      <c r="FQ247" s="144"/>
      <c r="FR247" s="144"/>
      <c r="FS247" s="144"/>
      <c r="FT247" s="144"/>
      <c r="FU247" s="144"/>
      <c r="FV247" s="144"/>
      <c r="FW247" s="144"/>
      <c r="FX247" s="144"/>
      <c r="FY247" s="144"/>
      <c r="FZ247" s="144"/>
      <c r="GA247" s="144"/>
      <c r="GB247" s="144"/>
      <c r="GC247" s="144"/>
      <c r="GD247" s="144"/>
      <c r="GE247" s="144"/>
      <c r="GF247" s="144"/>
      <c r="GG247" s="144"/>
      <c r="GH247" s="144"/>
      <c r="GI247" s="144"/>
      <c r="GJ247" s="144"/>
      <c r="GK247" s="144"/>
      <c r="GL247" s="144"/>
      <c r="GM247" s="144"/>
      <c r="GN247" s="144"/>
      <c r="GO247" s="144"/>
      <c r="GP247" s="144"/>
      <c r="GQ247" s="144"/>
      <c r="GR247" s="144"/>
      <c r="GS247" s="144"/>
      <c r="GT247" s="144"/>
      <c r="GU247" s="144"/>
      <c r="GV247" s="144"/>
      <c r="GW247" s="144"/>
      <c r="GX247" s="144"/>
      <c r="GY247" s="144"/>
      <c r="GZ247" s="144"/>
      <c r="HA247" s="144"/>
      <c r="HB247" s="144"/>
      <c r="HC247" s="144"/>
      <c r="HD247" s="144"/>
      <c r="HE247" s="144"/>
      <c r="HF247" s="144"/>
      <c r="HG247" s="144"/>
      <c r="HH247" s="144"/>
      <c r="HI247" s="144"/>
      <c r="HJ247" s="144"/>
      <c r="HK247" s="144"/>
      <c r="HL247" s="144"/>
      <c r="HM247" s="144"/>
      <c r="HN247" s="144"/>
      <c r="HO247" s="144"/>
      <c r="HP247" s="144"/>
      <c r="HQ247" s="144"/>
      <c r="HR247" s="144"/>
      <c r="HS247" s="144"/>
      <c r="HT247" s="144"/>
      <c r="HU247" s="144"/>
      <c r="HV247" s="144"/>
      <c r="HW247" s="144"/>
      <c r="HX247" s="144"/>
      <c r="HY247" s="144"/>
      <c r="HZ247" s="144"/>
      <c r="IA247" s="144"/>
      <c r="IB247" s="144"/>
      <c r="IC247" s="144"/>
      <c r="ID247" s="144"/>
      <c r="IE247" s="144"/>
      <c r="IF247" s="144"/>
      <c r="IG247" s="144"/>
      <c r="IH247" s="144"/>
      <c r="II247" s="144"/>
      <c r="IJ247" s="144"/>
      <c r="IK247" s="144"/>
      <c r="IL247" s="144"/>
      <c r="IM247" s="144"/>
      <c r="IN247" s="139"/>
      <c r="IO247" s="139"/>
      <c r="IP247" s="139"/>
      <c r="IQ247" s="139"/>
      <c r="IR247" s="139"/>
      <c r="IS247" s="139"/>
      <c r="IT247" s="139"/>
      <c r="IU247" s="139"/>
      <c r="IV247" s="139"/>
    </row>
    <row r="248" s="10" customFormat="true" ht="12.8" hidden="false" customHeight="false" outlineLevel="0" collapsed="false">
      <c r="A248" s="91" t="n">
        <f aca="false">A243+1</f>
        <v>14</v>
      </c>
      <c r="B248" s="91" t="s">
        <v>41</v>
      </c>
      <c r="C248" s="50" t="s">
        <v>146</v>
      </c>
      <c r="D248" s="51" t="s">
        <v>43</v>
      </c>
      <c r="E248" s="52" t="n">
        <v>2.8</v>
      </c>
      <c r="F248" s="53"/>
      <c r="G248" s="54"/>
      <c r="H248" s="55"/>
      <c r="I248" s="65"/>
      <c r="J248" s="56"/>
      <c r="K248" s="57" t="n">
        <f aca="false">H248+I248+J248</f>
        <v>0</v>
      </c>
      <c r="L248" s="108" t="n">
        <f aca="false">ROUND(E248*F248,2)</f>
        <v>0</v>
      </c>
      <c r="M248" s="54" t="n">
        <f aca="false">ROUND(E248*H248,2)</f>
        <v>0</v>
      </c>
      <c r="N248" s="54" t="n">
        <f aca="false">ROUND(E248*I248,2)</f>
        <v>0</v>
      </c>
      <c r="O248" s="54" t="n">
        <f aca="false">ROUND(E248*J248,2)</f>
        <v>0</v>
      </c>
      <c r="P248" s="57" t="n">
        <f aca="false">SUM(M248:O248)</f>
        <v>0</v>
      </c>
      <c r="Q248" s="37"/>
      <c r="R248" s="37"/>
      <c r="S248" s="8"/>
    </row>
    <row r="249" s="10" customFormat="true" ht="11.45" hidden="false" customHeight="true" outlineLevel="0" collapsed="false">
      <c r="A249" s="91"/>
      <c r="B249" s="91"/>
      <c r="C249" s="62" t="s">
        <v>79</v>
      </c>
      <c r="D249" s="63" t="s">
        <v>78</v>
      </c>
      <c r="E249" s="64" t="n">
        <f aca="false">E248*0.25</f>
        <v>0.7</v>
      </c>
      <c r="F249" s="53"/>
      <c r="G249" s="54"/>
      <c r="H249" s="55"/>
      <c r="I249" s="65"/>
      <c r="J249" s="56"/>
      <c r="K249" s="57" t="n">
        <f aca="false">H249+I249+J249</f>
        <v>0</v>
      </c>
      <c r="L249" s="108" t="n">
        <f aca="false">ROUND(E249*F249,2)</f>
        <v>0</v>
      </c>
      <c r="M249" s="54" t="n">
        <f aca="false">ROUND(E249*H249,2)</f>
        <v>0</v>
      </c>
      <c r="N249" s="54" t="n">
        <f aca="false">ROUND(E249*I249,2)</f>
        <v>0</v>
      </c>
      <c r="O249" s="54" t="n">
        <f aca="false">ROUND(E249*J249,2)</f>
        <v>0</v>
      </c>
      <c r="P249" s="57" t="n">
        <f aca="false">SUM(M249:O249)</f>
        <v>0</v>
      </c>
      <c r="Q249" s="37"/>
      <c r="R249" s="37"/>
      <c r="S249" s="8"/>
    </row>
    <row r="250" s="10" customFormat="true" ht="12.8" hidden="false" customHeight="false" outlineLevel="0" collapsed="false">
      <c r="A250" s="91" t="n">
        <f aca="false">A248+1</f>
        <v>15</v>
      </c>
      <c r="B250" s="91" t="s">
        <v>41</v>
      </c>
      <c r="C250" s="50" t="s">
        <v>147</v>
      </c>
      <c r="D250" s="51" t="s">
        <v>43</v>
      </c>
      <c r="E250" s="52" t="n">
        <v>2.8</v>
      </c>
      <c r="F250" s="53"/>
      <c r="G250" s="54"/>
      <c r="H250" s="55"/>
      <c r="I250" s="65"/>
      <c r="J250" s="56"/>
      <c r="K250" s="57" t="n">
        <f aca="false">H250+I250+J250</f>
        <v>0</v>
      </c>
      <c r="L250" s="108" t="n">
        <f aca="false">ROUND(E250*F250,2)</f>
        <v>0</v>
      </c>
      <c r="M250" s="54" t="n">
        <f aca="false">ROUND(E250*H250,2)</f>
        <v>0</v>
      </c>
      <c r="N250" s="54" t="n">
        <f aca="false">ROUND(E250*I250,2)</f>
        <v>0</v>
      </c>
      <c r="O250" s="54" t="n">
        <f aca="false">ROUND(E250*J250,2)</f>
        <v>0</v>
      </c>
      <c r="P250" s="57" t="n">
        <f aca="false">SUM(M250:O250)</f>
        <v>0</v>
      </c>
      <c r="Q250" s="37"/>
      <c r="R250" s="37"/>
      <c r="S250" s="8"/>
    </row>
    <row r="251" s="10" customFormat="true" ht="12.8" hidden="false" customHeight="false" outlineLevel="0" collapsed="false">
      <c r="A251" s="91"/>
      <c r="B251" s="91"/>
      <c r="C251" s="60" t="s">
        <v>148</v>
      </c>
      <c r="D251" s="52" t="s">
        <v>45</v>
      </c>
      <c r="E251" s="67" t="n">
        <f aca="false">E250*0.07</f>
        <v>0.196</v>
      </c>
      <c r="F251" s="53"/>
      <c r="G251" s="54"/>
      <c r="H251" s="55"/>
      <c r="I251" s="65"/>
      <c r="J251" s="56"/>
      <c r="K251" s="57" t="n">
        <f aca="false">H251+I251+J251</f>
        <v>0</v>
      </c>
      <c r="L251" s="108" t="n">
        <f aca="false">ROUND(E251*F251,2)</f>
        <v>0</v>
      </c>
      <c r="M251" s="54" t="n">
        <f aca="false">ROUND(E251*H251,2)</f>
        <v>0</v>
      </c>
      <c r="N251" s="54" t="n">
        <f aca="false">ROUND(E251*I251,2)</f>
        <v>0</v>
      </c>
      <c r="O251" s="54" t="n">
        <f aca="false">ROUND(E251*J251,2)</f>
        <v>0</v>
      </c>
      <c r="P251" s="57" t="n">
        <f aca="false">SUM(M251:O251)</f>
        <v>0</v>
      </c>
      <c r="Q251" s="37"/>
      <c r="R251" s="37"/>
      <c r="S251" s="8"/>
    </row>
    <row r="252" s="10" customFormat="true" ht="12.8" hidden="false" customHeight="false" outlineLevel="0" collapsed="false">
      <c r="A252" s="91" t="n">
        <f aca="false">A250+1</f>
        <v>16</v>
      </c>
      <c r="B252" s="91" t="s">
        <v>41</v>
      </c>
      <c r="C252" s="130" t="s">
        <v>149</v>
      </c>
      <c r="D252" s="70" t="s">
        <v>43</v>
      </c>
      <c r="E252" s="52" t="n">
        <v>10.4</v>
      </c>
      <c r="F252" s="53"/>
      <c r="G252" s="54"/>
      <c r="H252" s="55"/>
      <c r="I252" s="65"/>
      <c r="J252" s="56"/>
      <c r="K252" s="57" t="n">
        <f aca="false">H252+I252+J252</f>
        <v>0</v>
      </c>
      <c r="L252" s="108" t="n">
        <f aca="false">ROUND(E252*F252,2)</f>
        <v>0</v>
      </c>
      <c r="M252" s="54" t="n">
        <f aca="false">ROUND(E252*H252,2)</f>
        <v>0</v>
      </c>
      <c r="N252" s="54" t="n">
        <f aca="false">ROUND(E252*I252,2)</f>
        <v>0</v>
      </c>
      <c r="O252" s="54" t="n">
        <f aca="false">ROUND(E252*J252,2)</f>
        <v>0</v>
      </c>
      <c r="P252" s="57" t="n">
        <f aca="false">SUM(M252:O252)</f>
        <v>0</v>
      </c>
      <c r="Q252" s="37"/>
      <c r="R252" s="37"/>
      <c r="S252" s="8"/>
    </row>
    <row r="253" s="10" customFormat="true" ht="12.8" hidden="false" customHeight="false" outlineLevel="0" collapsed="false">
      <c r="A253" s="131" t="s">
        <v>140</v>
      </c>
      <c r="B253" s="131"/>
      <c r="C253" s="132" t="s">
        <v>150</v>
      </c>
      <c r="D253" s="133" t="s">
        <v>78</v>
      </c>
      <c r="E253" s="134" t="n">
        <f aca="false">E252*2</f>
        <v>20.8</v>
      </c>
      <c r="F253" s="135"/>
      <c r="G253" s="136"/>
      <c r="H253" s="55"/>
      <c r="I253" s="65"/>
      <c r="J253" s="56"/>
      <c r="K253" s="57" t="n">
        <f aca="false">H253+I253+J253</f>
        <v>0</v>
      </c>
      <c r="L253" s="108" t="n">
        <f aca="false">ROUND(E253*F253,2)</f>
        <v>0</v>
      </c>
      <c r="M253" s="54" t="n">
        <f aca="false">ROUND(E253*H253,2)</f>
        <v>0</v>
      </c>
      <c r="N253" s="54" t="n">
        <f aca="false">ROUND(E253*I253,2)</f>
        <v>0</v>
      </c>
      <c r="O253" s="54" t="n">
        <f aca="false">ROUND(E253*J253,2)</f>
        <v>0</v>
      </c>
      <c r="P253" s="57" t="n">
        <f aca="false">SUM(M253:O253)</f>
        <v>0</v>
      </c>
      <c r="Q253" s="137"/>
      <c r="R253" s="138"/>
      <c r="S253" s="139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40"/>
      <c r="AD253" s="140"/>
      <c r="AE253" s="140"/>
      <c r="AF253" s="140"/>
      <c r="AG253" s="140"/>
      <c r="AH253" s="140"/>
      <c r="AI253" s="140"/>
      <c r="AJ253" s="140"/>
      <c r="AK253" s="140"/>
      <c r="AL253" s="140"/>
      <c r="AM253" s="140"/>
      <c r="AN253" s="140"/>
      <c r="AO253" s="140"/>
      <c r="AP253" s="140"/>
      <c r="AQ253" s="140"/>
      <c r="AR253" s="140"/>
      <c r="AS253" s="140"/>
      <c r="AT253" s="140"/>
      <c r="AU253" s="140"/>
      <c r="AV253" s="140"/>
      <c r="AW253" s="140"/>
      <c r="AX253" s="140"/>
      <c r="AY253" s="140"/>
      <c r="AZ253" s="140"/>
      <c r="BA253" s="140"/>
      <c r="BB253" s="140"/>
      <c r="BC253" s="140"/>
      <c r="BD253" s="140"/>
      <c r="BE253" s="140"/>
      <c r="BF253" s="140"/>
      <c r="BG253" s="140"/>
      <c r="BH253" s="140"/>
      <c r="BI253" s="140"/>
      <c r="BJ253" s="140"/>
      <c r="BK253" s="140"/>
      <c r="BL253" s="140"/>
      <c r="BM253" s="140"/>
      <c r="BN253" s="140"/>
      <c r="BO253" s="140"/>
      <c r="BP253" s="140"/>
      <c r="BQ253" s="140"/>
      <c r="BR253" s="140"/>
      <c r="BS253" s="140"/>
      <c r="BT253" s="140"/>
      <c r="BU253" s="140"/>
      <c r="BV253" s="140"/>
      <c r="BW253" s="140"/>
      <c r="BX253" s="140"/>
      <c r="BY253" s="140"/>
      <c r="BZ253" s="140"/>
      <c r="CA253" s="140"/>
      <c r="CB253" s="140"/>
      <c r="CC253" s="140"/>
      <c r="CD253" s="140"/>
      <c r="CE253" s="140"/>
      <c r="CF253" s="140"/>
      <c r="CG253" s="140"/>
      <c r="CH253" s="140"/>
      <c r="CI253" s="140"/>
      <c r="CJ253" s="140"/>
      <c r="CK253" s="140"/>
      <c r="CL253" s="140"/>
      <c r="CM253" s="140"/>
      <c r="CN253" s="140"/>
      <c r="CO253" s="140"/>
      <c r="CP253" s="140"/>
      <c r="CQ253" s="140"/>
      <c r="CR253" s="140"/>
      <c r="CS253" s="140"/>
      <c r="CT253" s="140"/>
      <c r="CU253" s="140"/>
      <c r="CV253" s="140"/>
      <c r="CW253" s="140"/>
      <c r="CX253" s="140"/>
      <c r="CY253" s="140"/>
      <c r="CZ253" s="140"/>
      <c r="DA253" s="140"/>
      <c r="DB253" s="140"/>
      <c r="DC253" s="140"/>
      <c r="DD253" s="140"/>
      <c r="DE253" s="140"/>
      <c r="DF253" s="140"/>
      <c r="DG253" s="140"/>
      <c r="DH253" s="140"/>
      <c r="DI253" s="140"/>
      <c r="DJ253" s="140"/>
      <c r="DK253" s="140"/>
      <c r="DL253" s="140"/>
      <c r="DM253" s="140"/>
      <c r="DN253" s="140"/>
      <c r="DO253" s="140"/>
      <c r="DP253" s="140"/>
      <c r="DQ253" s="140"/>
      <c r="DR253" s="140"/>
      <c r="DS253" s="140"/>
      <c r="DT253" s="140"/>
      <c r="DU253" s="140"/>
      <c r="DV253" s="140"/>
      <c r="DW253" s="140"/>
      <c r="DX253" s="140"/>
      <c r="DY253" s="140"/>
      <c r="DZ253" s="140"/>
      <c r="EA253" s="140"/>
      <c r="EB253" s="140"/>
      <c r="EC253" s="140"/>
      <c r="ED253" s="140"/>
      <c r="EE253" s="140"/>
      <c r="EF253" s="140"/>
      <c r="EG253" s="140"/>
      <c r="EH253" s="140"/>
      <c r="EI253" s="140"/>
      <c r="EJ253" s="140"/>
      <c r="EK253" s="140"/>
      <c r="EL253" s="140"/>
      <c r="EM253" s="140"/>
      <c r="EN253" s="140"/>
      <c r="EO253" s="140"/>
      <c r="EP253" s="140"/>
      <c r="EQ253" s="140"/>
      <c r="ER253" s="140"/>
      <c r="ES253" s="140"/>
      <c r="ET253" s="140"/>
      <c r="EU253" s="140"/>
      <c r="EV253" s="140"/>
      <c r="EW253" s="140"/>
      <c r="EX253" s="140"/>
      <c r="EY253" s="140"/>
      <c r="EZ253" s="140"/>
      <c r="FA253" s="140"/>
      <c r="FB253" s="140"/>
      <c r="FC253" s="140"/>
      <c r="FD253" s="140"/>
      <c r="FE253" s="140"/>
      <c r="FF253" s="140"/>
      <c r="FG253" s="140"/>
      <c r="FH253" s="140"/>
      <c r="FI253" s="140"/>
      <c r="FJ253" s="140"/>
      <c r="FK253" s="140"/>
      <c r="FL253" s="140"/>
      <c r="FM253" s="140"/>
      <c r="FN253" s="140"/>
      <c r="FO253" s="140"/>
      <c r="FP253" s="140"/>
      <c r="FQ253" s="140"/>
      <c r="FR253" s="140"/>
      <c r="FS253" s="140"/>
      <c r="FT253" s="140"/>
      <c r="FU253" s="140"/>
      <c r="FV253" s="140"/>
      <c r="FW253" s="140"/>
      <c r="FX253" s="140"/>
      <c r="FY253" s="140"/>
      <c r="FZ253" s="140"/>
      <c r="GA253" s="140"/>
      <c r="GB253" s="140"/>
      <c r="GC253" s="140"/>
      <c r="GD253" s="140"/>
      <c r="GE253" s="140"/>
      <c r="GF253" s="140"/>
      <c r="GG253" s="140"/>
      <c r="GH253" s="140"/>
      <c r="GI253" s="140"/>
      <c r="GJ253" s="140"/>
      <c r="GK253" s="140"/>
      <c r="GL253" s="140"/>
      <c r="GM253" s="140"/>
      <c r="GN253" s="140"/>
      <c r="GO253" s="140"/>
      <c r="GP253" s="140"/>
      <c r="GQ253" s="140"/>
      <c r="GR253" s="140"/>
      <c r="GS253" s="140"/>
      <c r="GT253" s="140"/>
      <c r="GU253" s="140"/>
      <c r="GV253" s="140"/>
      <c r="GW253" s="140"/>
      <c r="GX253" s="140"/>
      <c r="GY253" s="140"/>
      <c r="GZ253" s="140"/>
      <c r="HA253" s="140"/>
      <c r="HB253" s="140"/>
      <c r="HC253" s="140"/>
      <c r="HD253" s="140"/>
      <c r="HE253" s="140"/>
      <c r="HF253" s="140"/>
      <c r="HG253" s="140"/>
      <c r="HH253" s="140"/>
      <c r="HI253" s="140"/>
      <c r="HJ253" s="140"/>
      <c r="HK253" s="140"/>
      <c r="HL253" s="140"/>
      <c r="HM253" s="140"/>
      <c r="HN253" s="140"/>
      <c r="HO253" s="140"/>
      <c r="HP253" s="140"/>
      <c r="HQ253" s="140"/>
      <c r="HR253" s="140"/>
      <c r="HS253" s="140"/>
      <c r="HT253" s="140"/>
      <c r="HU253" s="140"/>
      <c r="HV253" s="140"/>
      <c r="HW253" s="140"/>
      <c r="HX253" s="140"/>
      <c r="HY253" s="140"/>
      <c r="HZ253" s="140"/>
      <c r="IA253" s="140"/>
      <c r="IB253" s="140"/>
      <c r="IC253" s="140"/>
      <c r="ID253" s="140"/>
      <c r="IE253" s="140"/>
      <c r="IF253" s="140"/>
      <c r="IG253" s="140"/>
      <c r="IH253" s="140"/>
      <c r="II253" s="140"/>
      <c r="IJ253" s="140"/>
      <c r="IK253" s="140"/>
      <c r="IL253" s="140"/>
      <c r="IM253" s="140"/>
      <c r="IN253" s="140"/>
      <c r="IO253" s="140"/>
      <c r="IP253" s="140"/>
      <c r="IQ253" s="140"/>
      <c r="IR253" s="140"/>
      <c r="IS253" s="140"/>
      <c r="IT253" s="140"/>
      <c r="IU253" s="140"/>
      <c r="IV253" s="140"/>
    </row>
    <row r="254" s="10" customFormat="true" ht="12.8" hidden="false" customHeight="false" outlineLevel="0" collapsed="false">
      <c r="A254" s="131" t="n">
        <v>17</v>
      </c>
      <c r="B254" s="91" t="s">
        <v>41</v>
      </c>
      <c r="C254" s="145" t="s">
        <v>151</v>
      </c>
      <c r="D254" s="131" t="s">
        <v>142</v>
      </c>
      <c r="E254" s="134" t="n">
        <v>2.8</v>
      </c>
      <c r="F254" s="146"/>
      <c r="G254" s="54"/>
      <c r="H254" s="55"/>
      <c r="I254" s="65"/>
      <c r="J254" s="56"/>
      <c r="K254" s="57" t="n">
        <f aca="false">H254+I254+J254</f>
        <v>0</v>
      </c>
      <c r="L254" s="108" t="n">
        <f aca="false">ROUND(E254*F254,2)</f>
        <v>0</v>
      </c>
      <c r="M254" s="54" t="n">
        <f aca="false">ROUND(E254*H254,2)</f>
        <v>0</v>
      </c>
      <c r="N254" s="54" t="n">
        <f aca="false">ROUND(E254*I254,2)</f>
        <v>0</v>
      </c>
      <c r="O254" s="54" t="n">
        <f aca="false">ROUND(E254*J254,2)</f>
        <v>0</v>
      </c>
      <c r="P254" s="57" t="n">
        <f aca="false">SUM(M254:O254)</f>
        <v>0</v>
      </c>
      <c r="Q254" s="137"/>
      <c r="R254" s="8"/>
      <c r="S254" s="3"/>
    </row>
    <row r="255" s="10" customFormat="true" ht="12.8" hidden="false" customHeight="false" outlineLevel="0" collapsed="false">
      <c r="A255" s="131" t="s">
        <v>140</v>
      </c>
      <c r="B255" s="131"/>
      <c r="C255" s="132" t="s">
        <v>141</v>
      </c>
      <c r="D255" s="133" t="s">
        <v>142</v>
      </c>
      <c r="E255" s="134" t="n">
        <f aca="false">E254*1.08</f>
        <v>3.024</v>
      </c>
      <c r="F255" s="135"/>
      <c r="G255" s="136"/>
      <c r="H255" s="55"/>
      <c r="I255" s="65"/>
      <c r="J255" s="56"/>
      <c r="K255" s="57" t="n">
        <f aca="false">H255+I255+J255</f>
        <v>0</v>
      </c>
      <c r="L255" s="108" t="n">
        <f aca="false">ROUND(E255*F255,2)</f>
        <v>0</v>
      </c>
      <c r="M255" s="54" t="n">
        <f aca="false">ROUND(E255*H255,2)</f>
        <v>0</v>
      </c>
      <c r="N255" s="54" t="n">
        <f aca="false">ROUND(E255*I255,2)</f>
        <v>0</v>
      </c>
      <c r="O255" s="54" t="n">
        <f aca="false">ROUND(E255*J255,2)</f>
        <v>0</v>
      </c>
      <c r="P255" s="57" t="n">
        <f aca="false">SUM(M255:O255)</f>
        <v>0</v>
      </c>
      <c r="Q255" s="137"/>
      <c r="R255" s="138"/>
      <c r="S255" s="139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40"/>
      <c r="AD255" s="140"/>
      <c r="AE255" s="140"/>
      <c r="AF255" s="140"/>
      <c r="AG255" s="140"/>
      <c r="AH255" s="140"/>
      <c r="AI255" s="140"/>
      <c r="AJ255" s="140"/>
      <c r="AK255" s="140"/>
      <c r="AL255" s="140"/>
      <c r="AM255" s="140"/>
      <c r="AN255" s="140"/>
      <c r="AO255" s="140"/>
      <c r="AP255" s="140"/>
      <c r="AQ255" s="140"/>
      <c r="AR255" s="140"/>
      <c r="AS255" s="140"/>
      <c r="AT255" s="140"/>
      <c r="AU255" s="140"/>
      <c r="AV255" s="140"/>
      <c r="AW255" s="140"/>
      <c r="AX255" s="140"/>
      <c r="AY255" s="140"/>
      <c r="AZ255" s="140"/>
      <c r="BA255" s="140"/>
      <c r="BB255" s="140"/>
      <c r="BC255" s="140"/>
      <c r="BD255" s="140"/>
      <c r="BE255" s="140"/>
      <c r="BF255" s="140"/>
      <c r="BG255" s="140"/>
      <c r="BH255" s="140"/>
      <c r="BI255" s="140"/>
      <c r="BJ255" s="140"/>
      <c r="BK255" s="140"/>
      <c r="BL255" s="140"/>
      <c r="BM255" s="140"/>
      <c r="BN255" s="140"/>
      <c r="BO255" s="140"/>
      <c r="BP255" s="140"/>
      <c r="BQ255" s="140"/>
      <c r="BR255" s="140"/>
      <c r="BS255" s="140"/>
      <c r="BT255" s="140"/>
      <c r="BU255" s="140"/>
      <c r="BV255" s="140"/>
      <c r="BW255" s="140"/>
      <c r="BX255" s="140"/>
      <c r="BY255" s="140"/>
      <c r="BZ255" s="140"/>
      <c r="CA255" s="140"/>
      <c r="CB255" s="140"/>
      <c r="CC255" s="140"/>
      <c r="CD255" s="140"/>
      <c r="CE255" s="140"/>
      <c r="CF255" s="140"/>
      <c r="CG255" s="140"/>
      <c r="CH255" s="140"/>
      <c r="CI255" s="140"/>
      <c r="CJ255" s="140"/>
      <c r="CK255" s="140"/>
      <c r="CL255" s="140"/>
      <c r="CM255" s="140"/>
      <c r="CN255" s="140"/>
      <c r="CO255" s="140"/>
      <c r="CP255" s="140"/>
      <c r="CQ255" s="140"/>
      <c r="CR255" s="140"/>
      <c r="CS255" s="140"/>
      <c r="CT255" s="140"/>
      <c r="CU255" s="140"/>
      <c r="CV255" s="140"/>
      <c r="CW255" s="140"/>
      <c r="CX255" s="140"/>
      <c r="CY255" s="140"/>
      <c r="CZ255" s="140"/>
      <c r="DA255" s="140"/>
      <c r="DB255" s="140"/>
      <c r="DC255" s="140"/>
      <c r="DD255" s="140"/>
      <c r="DE255" s="140"/>
      <c r="DF255" s="140"/>
      <c r="DG255" s="140"/>
      <c r="DH255" s="140"/>
      <c r="DI255" s="140"/>
      <c r="DJ255" s="140"/>
      <c r="DK255" s="140"/>
      <c r="DL255" s="140"/>
      <c r="DM255" s="140"/>
      <c r="DN255" s="140"/>
      <c r="DO255" s="140"/>
      <c r="DP255" s="140"/>
      <c r="DQ255" s="140"/>
      <c r="DR255" s="140"/>
      <c r="DS255" s="140"/>
      <c r="DT255" s="140"/>
      <c r="DU255" s="140"/>
      <c r="DV255" s="140"/>
      <c r="DW255" s="140"/>
      <c r="DX255" s="140"/>
      <c r="DY255" s="140"/>
      <c r="DZ255" s="140"/>
      <c r="EA255" s="140"/>
      <c r="EB255" s="140"/>
      <c r="EC255" s="140"/>
      <c r="ED255" s="140"/>
      <c r="EE255" s="140"/>
      <c r="EF255" s="140"/>
      <c r="EG255" s="140"/>
      <c r="EH255" s="140"/>
      <c r="EI255" s="140"/>
      <c r="EJ255" s="140"/>
      <c r="EK255" s="140"/>
      <c r="EL255" s="140"/>
      <c r="EM255" s="140"/>
      <c r="EN255" s="140"/>
      <c r="EO255" s="140"/>
      <c r="EP255" s="140"/>
      <c r="EQ255" s="140"/>
      <c r="ER255" s="140"/>
      <c r="ES255" s="140"/>
      <c r="ET255" s="140"/>
      <c r="EU255" s="140"/>
      <c r="EV255" s="140"/>
      <c r="EW255" s="140"/>
      <c r="EX255" s="140"/>
      <c r="EY255" s="140"/>
      <c r="EZ255" s="140"/>
      <c r="FA255" s="140"/>
      <c r="FB255" s="140"/>
      <c r="FC255" s="140"/>
      <c r="FD255" s="140"/>
      <c r="FE255" s="140"/>
      <c r="FF255" s="140"/>
      <c r="FG255" s="140"/>
      <c r="FH255" s="140"/>
      <c r="FI255" s="140"/>
      <c r="FJ255" s="140"/>
      <c r="FK255" s="140"/>
      <c r="FL255" s="140"/>
      <c r="FM255" s="140"/>
      <c r="FN255" s="140"/>
      <c r="FO255" s="140"/>
      <c r="FP255" s="140"/>
      <c r="FQ255" s="140"/>
      <c r="FR255" s="140"/>
      <c r="FS255" s="140"/>
      <c r="FT255" s="140"/>
      <c r="FU255" s="140"/>
      <c r="FV255" s="140"/>
      <c r="FW255" s="140"/>
      <c r="FX255" s="140"/>
      <c r="FY255" s="140"/>
      <c r="FZ255" s="140"/>
      <c r="GA255" s="140"/>
      <c r="GB255" s="140"/>
      <c r="GC255" s="140"/>
      <c r="GD255" s="140"/>
      <c r="GE255" s="140"/>
      <c r="GF255" s="140"/>
      <c r="GG255" s="140"/>
      <c r="GH255" s="140"/>
      <c r="GI255" s="140"/>
      <c r="GJ255" s="140"/>
      <c r="GK255" s="140"/>
      <c r="GL255" s="140"/>
      <c r="GM255" s="140"/>
      <c r="GN255" s="140"/>
      <c r="GO255" s="140"/>
      <c r="GP255" s="140"/>
      <c r="GQ255" s="140"/>
      <c r="GR255" s="140"/>
      <c r="GS255" s="140"/>
      <c r="GT255" s="140"/>
      <c r="GU255" s="140"/>
      <c r="GV255" s="140"/>
      <c r="GW255" s="140"/>
      <c r="GX255" s="140"/>
      <c r="GY255" s="140"/>
      <c r="GZ255" s="140"/>
      <c r="HA255" s="140"/>
      <c r="HB255" s="140"/>
      <c r="HC255" s="140"/>
      <c r="HD255" s="140"/>
      <c r="HE255" s="140"/>
      <c r="HF255" s="140"/>
      <c r="HG255" s="140"/>
      <c r="HH255" s="140"/>
      <c r="HI255" s="140"/>
      <c r="HJ255" s="140"/>
      <c r="HK255" s="140"/>
      <c r="HL255" s="140"/>
      <c r="HM255" s="140"/>
      <c r="HN255" s="140"/>
      <c r="HO255" s="140"/>
      <c r="HP255" s="140"/>
      <c r="HQ255" s="140"/>
      <c r="HR255" s="140"/>
      <c r="HS255" s="140"/>
      <c r="HT255" s="140"/>
      <c r="HU255" s="140"/>
      <c r="HV255" s="140"/>
      <c r="HW255" s="140"/>
      <c r="HX255" s="140"/>
      <c r="HY255" s="140"/>
      <c r="HZ255" s="140"/>
      <c r="IA255" s="140"/>
      <c r="IB255" s="140"/>
      <c r="IC255" s="140"/>
      <c r="ID255" s="140"/>
      <c r="IE255" s="140"/>
      <c r="IF255" s="140"/>
      <c r="IG255" s="140"/>
      <c r="IH255" s="140"/>
      <c r="II255" s="140"/>
      <c r="IJ255" s="140"/>
      <c r="IK255" s="140"/>
      <c r="IL255" s="140"/>
      <c r="IM255" s="140"/>
      <c r="IN255" s="140"/>
      <c r="IO255" s="140"/>
      <c r="IP255" s="140"/>
      <c r="IQ255" s="140"/>
      <c r="IR255" s="140"/>
      <c r="IS255" s="140"/>
      <c r="IT255" s="140"/>
      <c r="IU255" s="140"/>
      <c r="IV255" s="140"/>
    </row>
    <row r="256" s="10" customFormat="true" ht="12.8" hidden="false" customHeight="false" outlineLevel="0" collapsed="false">
      <c r="A256" s="131" t="s">
        <v>140</v>
      </c>
      <c r="B256" s="131"/>
      <c r="C256" s="132" t="s">
        <v>152</v>
      </c>
      <c r="D256" s="131" t="s">
        <v>78</v>
      </c>
      <c r="E256" s="134" t="n">
        <f aca="false">E254*0.35</f>
        <v>0.98</v>
      </c>
      <c r="F256" s="135"/>
      <c r="G256" s="136"/>
      <c r="H256" s="55"/>
      <c r="I256" s="65"/>
      <c r="J256" s="56"/>
      <c r="K256" s="57" t="n">
        <f aca="false">H256+I256+J256</f>
        <v>0</v>
      </c>
      <c r="L256" s="108" t="n">
        <f aca="false">ROUND(E256*F256,2)</f>
        <v>0</v>
      </c>
      <c r="M256" s="54" t="n">
        <f aca="false">ROUND(E256*H256,2)</f>
        <v>0</v>
      </c>
      <c r="N256" s="54" t="n">
        <f aca="false">ROUND(E256*I256,2)</f>
        <v>0</v>
      </c>
      <c r="O256" s="54" t="n">
        <f aca="false">ROUND(E256*J256,2)</f>
        <v>0</v>
      </c>
      <c r="P256" s="57" t="n">
        <f aca="false">SUM(M256:O256)</f>
        <v>0</v>
      </c>
      <c r="Q256" s="137"/>
      <c r="R256" s="138"/>
      <c r="S256" s="139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  <c r="AD256" s="140"/>
      <c r="AE256" s="140"/>
      <c r="AF256" s="140"/>
      <c r="AG256" s="140"/>
      <c r="AH256" s="140"/>
      <c r="AI256" s="140"/>
      <c r="AJ256" s="140"/>
      <c r="AK256" s="140"/>
      <c r="AL256" s="140"/>
      <c r="AM256" s="140"/>
      <c r="AN256" s="140"/>
      <c r="AO256" s="140"/>
      <c r="AP256" s="140"/>
      <c r="AQ256" s="140"/>
      <c r="AR256" s="140"/>
      <c r="AS256" s="140"/>
      <c r="AT256" s="140"/>
      <c r="AU256" s="140"/>
      <c r="AV256" s="140"/>
      <c r="AW256" s="140"/>
      <c r="AX256" s="140"/>
      <c r="AY256" s="140"/>
      <c r="AZ256" s="140"/>
      <c r="BA256" s="140"/>
      <c r="BB256" s="140"/>
      <c r="BC256" s="140"/>
      <c r="BD256" s="140"/>
      <c r="BE256" s="140"/>
      <c r="BF256" s="140"/>
      <c r="BG256" s="140"/>
      <c r="BH256" s="140"/>
      <c r="BI256" s="140"/>
      <c r="BJ256" s="140"/>
      <c r="BK256" s="140"/>
      <c r="BL256" s="140"/>
      <c r="BM256" s="140"/>
      <c r="BN256" s="140"/>
      <c r="BO256" s="140"/>
      <c r="BP256" s="140"/>
      <c r="BQ256" s="140"/>
      <c r="BR256" s="140"/>
      <c r="BS256" s="140"/>
      <c r="BT256" s="140"/>
      <c r="BU256" s="140"/>
      <c r="BV256" s="140"/>
      <c r="BW256" s="140"/>
      <c r="BX256" s="140"/>
      <c r="BY256" s="140"/>
      <c r="BZ256" s="140"/>
      <c r="CA256" s="140"/>
      <c r="CB256" s="140"/>
      <c r="CC256" s="140"/>
      <c r="CD256" s="140"/>
      <c r="CE256" s="140"/>
      <c r="CF256" s="140"/>
      <c r="CG256" s="140"/>
      <c r="CH256" s="140"/>
      <c r="CI256" s="140"/>
      <c r="CJ256" s="140"/>
      <c r="CK256" s="140"/>
      <c r="CL256" s="140"/>
      <c r="CM256" s="140"/>
      <c r="CN256" s="140"/>
      <c r="CO256" s="140"/>
      <c r="CP256" s="140"/>
      <c r="CQ256" s="140"/>
      <c r="CR256" s="140"/>
      <c r="CS256" s="140"/>
      <c r="CT256" s="140"/>
      <c r="CU256" s="140"/>
      <c r="CV256" s="140"/>
      <c r="CW256" s="140"/>
      <c r="CX256" s="140"/>
      <c r="CY256" s="140"/>
      <c r="CZ256" s="140"/>
      <c r="DA256" s="140"/>
      <c r="DB256" s="140"/>
      <c r="DC256" s="140"/>
      <c r="DD256" s="140"/>
      <c r="DE256" s="140"/>
      <c r="DF256" s="140"/>
      <c r="DG256" s="140"/>
      <c r="DH256" s="140"/>
      <c r="DI256" s="140"/>
      <c r="DJ256" s="140"/>
      <c r="DK256" s="140"/>
      <c r="DL256" s="140"/>
      <c r="DM256" s="140"/>
      <c r="DN256" s="140"/>
      <c r="DO256" s="140"/>
      <c r="DP256" s="140"/>
      <c r="DQ256" s="140"/>
      <c r="DR256" s="140"/>
      <c r="DS256" s="140"/>
      <c r="DT256" s="140"/>
      <c r="DU256" s="140"/>
      <c r="DV256" s="140"/>
      <c r="DW256" s="140"/>
      <c r="DX256" s="140"/>
      <c r="DY256" s="140"/>
      <c r="DZ256" s="140"/>
      <c r="EA256" s="140"/>
      <c r="EB256" s="140"/>
      <c r="EC256" s="140"/>
      <c r="ED256" s="140"/>
      <c r="EE256" s="140"/>
      <c r="EF256" s="140"/>
      <c r="EG256" s="140"/>
      <c r="EH256" s="140"/>
      <c r="EI256" s="140"/>
      <c r="EJ256" s="140"/>
      <c r="EK256" s="140"/>
      <c r="EL256" s="140"/>
      <c r="EM256" s="140"/>
      <c r="EN256" s="140"/>
      <c r="EO256" s="140"/>
      <c r="EP256" s="140"/>
      <c r="EQ256" s="140"/>
      <c r="ER256" s="140"/>
      <c r="ES256" s="140"/>
      <c r="ET256" s="140"/>
      <c r="EU256" s="140"/>
      <c r="EV256" s="140"/>
      <c r="EW256" s="140"/>
      <c r="EX256" s="140"/>
      <c r="EY256" s="140"/>
      <c r="EZ256" s="140"/>
      <c r="FA256" s="140"/>
      <c r="FB256" s="140"/>
      <c r="FC256" s="140"/>
      <c r="FD256" s="140"/>
      <c r="FE256" s="140"/>
      <c r="FF256" s="140"/>
      <c r="FG256" s="140"/>
      <c r="FH256" s="140"/>
      <c r="FI256" s="140"/>
      <c r="FJ256" s="140"/>
      <c r="FK256" s="140"/>
      <c r="FL256" s="140"/>
      <c r="FM256" s="140"/>
      <c r="FN256" s="140"/>
      <c r="FO256" s="140"/>
      <c r="FP256" s="140"/>
      <c r="FQ256" s="140"/>
      <c r="FR256" s="140"/>
      <c r="FS256" s="140"/>
      <c r="FT256" s="140"/>
      <c r="FU256" s="140"/>
      <c r="FV256" s="140"/>
      <c r="FW256" s="140"/>
      <c r="FX256" s="140"/>
      <c r="FY256" s="140"/>
      <c r="FZ256" s="140"/>
      <c r="GA256" s="140"/>
      <c r="GB256" s="140"/>
      <c r="GC256" s="140"/>
      <c r="GD256" s="140"/>
      <c r="GE256" s="140"/>
      <c r="GF256" s="140"/>
      <c r="GG256" s="140"/>
      <c r="GH256" s="140"/>
      <c r="GI256" s="140"/>
      <c r="GJ256" s="140"/>
      <c r="GK256" s="140"/>
      <c r="GL256" s="140"/>
      <c r="GM256" s="140"/>
      <c r="GN256" s="140"/>
      <c r="GO256" s="140"/>
      <c r="GP256" s="140"/>
      <c r="GQ256" s="140"/>
      <c r="GR256" s="140"/>
      <c r="GS256" s="140"/>
      <c r="GT256" s="140"/>
      <c r="GU256" s="140"/>
      <c r="GV256" s="140"/>
      <c r="GW256" s="140"/>
      <c r="GX256" s="140"/>
      <c r="GY256" s="140"/>
      <c r="GZ256" s="140"/>
      <c r="HA256" s="140"/>
      <c r="HB256" s="140"/>
      <c r="HC256" s="140"/>
      <c r="HD256" s="140"/>
      <c r="HE256" s="140"/>
      <c r="HF256" s="140"/>
      <c r="HG256" s="140"/>
      <c r="HH256" s="140"/>
      <c r="HI256" s="140"/>
      <c r="HJ256" s="140"/>
      <c r="HK256" s="140"/>
      <c r="HL256" s="140"/>
      <c r="HM256" s="140"/>
      <c r="HN256" s="140"/>
      <c r="HO256" s="140"/>
      <c r="HP256" s="140"/>
      <c r="HQ256" s="140"/>
      <c r="HR256" s="140"/>
      <c r="HS256" s="140"/>
      <c r="HT256" s="140"/>
      <c r="HU256" s="140"/>
      <c r="HV256" s="140"/>
      <c r="HW256" s="140"/>
      <c r="HX256" s="140"/>
      <c r="HY256" s="140"/>
      <c r="HZ256" s="140"/>
      <c r="IA256" s="140"/>
      <c r="IB256" s="140"/>
      <c r="IC256" s="140"/>
      <c r="ID256" s="140"/>
      <c r="IE256" s="140"/>
      <c r="IF256" s="140"/>
      <c r="IG256" s="140"/>
      <c r="IH256" s="140"/>
      <c r="II256" s="140"/>
      <c r="IJ256" s="140"/>
      <c r="IK256" s="140"/>
      <c r="IL256" s="140"/>
      <c r="IM256" s="140"/>
      <c r="IN256" s="140"/>
      <c r="IO256" s="140"/>
      <c r="IP256" s="140"/>
      <c r="IQ256" s="140"/>
      <c r="IR256" s="140"/>
      <c r="IS256" s="140"/>
      <c r="IT256" s="140"/>
      <c r="IU256" s="140"/>
      <c r="IV256" s="140"/>
    </row>
    <row r="257" s="10" customFormat="true" ht="12.8" hidden="false" customHeight="false" outlineLevel="0" collapsed="false">
      <c r="A257" s="131" t="s">
        <v>140</v>
      </c>
      <c r="B257" s="131"/>
      <c r="C257" s="132" t="s">
        <v>143</v>
      </c>
      <c r="D257" s="134" t="s">
        <v>78</v>
      </c>
      <c r="E257" s="134" t="n">
        <f aca="false">E254*4.5</f>
        <v>12.6</v>
      </c>
      <c r="F257" s="135"/>
      <c r="G257" s="136"/>
      <c r="H257" s="55"/>
      <c r="I257" s="65"/>
      <c r="J257" s="56"/>
      <c r="K257" s="57" t="n">
        <f aca="false">H257+I257+J257</f>
        <v>0</v>
      </c>
      <c r="L257" s="108" t="n">
        <f aca="false">ROUND(E257*F257,2)</f>
        <v>0</v>
      </c>
      <c r="M257" s="54" t="n">
        <f aca="false">ROUND(E257*H257,2)</f>
        <v>0</v>
      </c>
      <c r="N257" s="54" t="n">
        <f aca="false">ROUND(E257*I257,2)</f>
        <v>0</v>
      </c>
      <c r="O257" s="54" t="n">
        <f aca="false">ROUND(E257*J257,2)</f>
        <v>0</v>
      </c>
      <c r="P257" s="57" t="n">
        <f aca="false">SUM(M257:O257)</f>
        <v>0</v>
      </c>
      <c r="Q257" s="137"/>
      <c r="R257" s="8"/>
      <c r="S257" s="141"/>
      <c r="T257" s="142"/>
      <c r="U257" s="142"/>
      <c r="V257" s="142"/>
      <c r="W257" s="142"/>
      <c r="X257" s="142"/>
      <c r="Y257" s="142"/>
      <c r="Z257" s="142"/>
      <c r="AA257" s="142"/>
      <c r="AB257" s="142"/>
      <c r="AC257" s="142"/>
      <c r="AD257" s="142"/>
      <c r="AE257" s="142"/>
      <c r="AF257" s="142"/>
      <c r="AG257" s="142"/>
      <c r="AH257" s="142"/>
      <c r="AI257" s="142"/>
      <c r="AJ257" s="142"/>
      <c r="AK257" s="142"/>
      <c r="AL257" s="142"/>
      <c r="AM257" s="142"/>
      <c r="AN257" s="142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  <c r="BF257" s="142"/>
      <c r="BG257" s="142"/>
      <c r="BH257" s="142"/>
      <c r="BI257" s="142"/>
      <c r="BJ257" s="142"/>
      <c r="BK257" s="142"/>
      <c r="BL257" s="142"/>
      <c r="BM257" s="142"/>
      <c r="BN257" s="142"/>
      <c r="BO257" s="142"/>
      <c r="BP257" s="142"/>
      <c r="BQ257" s="142"/>
      <c r="BR257" s="142"/>
      <c r="BS257" s="142"/>
      <c r="BT257" s="142"/>
      <c r="BU257" s="142"/>
      <c r="BV257" s="142"/>
      <c r="BW257" s="142"/>
      <c r="BX257" s="142"/>
      <c r="BY257" s="142"/>
      <c r="BZ257" s="142"/>
      <c r="CA257" s="142"/>
      <c r="CB257" s="142"/>
      <c r="CC257" s="142"/>
      <c r="CD257" s="142"/>
      <c r="CE257" s="142"/>
      <c r="CF257" s="142"/>
      <c r="CG257" s="142"/>
      <c r="CH257" s="142"/>
      <c r="CI257" s="142"/>
      <c r="CJ257" s="142"/>
      <c r="CK257" s="142"/>
      <c r="CL257" s="142"/>
      <c r="CM257" s="142"/>
      <c r="CN257" s="142"/>
      <c r="CO257" s="142"/>
      <c r="CP257" s="142"/>
      <c r="CQ257" s="142"/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2"/>
      <c r="DO257" s="142"/>
      <c r="DP257" s="142"/>
      <c r="DQ257" s="142"/>
      <c r="DR257" s="142"/>
      <c r="DS257" s="142"/>
      <c r="DT257" s="142"/>
      <c r="DU257" s="142"/>
      <c r="DV257" s="142"/>
      <c r="DW257" s="142"/>
      <c r="DX257" s="142"/>
      <c r="DY257" s="142"/>
      <c r="DZ257" s="142"/>
      <c r="EA257" s="142"/>
      <c r="EB257" s="142"/>
      <c r="EC257" s="142"/>
      <c r="ED257" s="142"/>
      <c r="EE257" s="142"/>
      <c r="EF257" s="142"/>
      <c r="EG257" s="142"/>
      <c r="EH257" s="142"/>
      <c r="EI257" s="142"/>
      <c r="EJ257" s="142"/>
      <c r="EK257" s="142"/>
      <c r="EL257" s="142"/>
      <c r="EM257" s="142"/>
      <c r="EN257" s="142"/>
      <c r="EO257" s="142"/>
      <c r="EP257" s="142"/>
      <c r="EQ257" s="142"/>
      <c r="ER257" s="142"/>
      <c r="ES257" s="142"/>
      <c r="ET257" s="142"/>
      <c r="EU257" s="142"/>
      <c r="EV257" s="142"/>
      <c r="EW257" s="142"/>
      <c r="EX257" s="142"/>
      <c r="EY257" s="142"/>
      <c r="EZ257" s="142"/>
      <c r="FA257" s="142"/>
      <c r="FB257" s="142"/>
      <c r="FC257" s="142"/>
      <c r="FD257" s="142"/>
      <c r="FE257" s="142"/>
      <c r="FF257" s="142"/>
      <c r="FG257" s="142"/>
      <c r="FH257" s="142"/>
      <c r="FI257" s="142"/>
      <c r="FJ257" s="142"/>
      <c r="FK257" s="142"/>
      <c r="FL257" s="142"/>
      <c r="FM257" s="142"/>
      <c r="FN257" s="142"/>
      <c r="FO257" s="142"/>
      <c r="FP257" s="142"/>
      <c r="FQ257" s="142"/>
      <c r="FR257" s="142"/>
      <c r="FS257" s="142"/>
      <c r="FT257" s="142"/>
      <c r="FU257" s="142"/>
      <c r="FV257" s="142"/>
      <c r="FW257" s="142"/>
      <c r="FX257" s="142"/>
      <c r="FY257" s="142"/>
      <c r="FZ257" s="142"/>
      <c r="GA257" s="142"/>
      <c r="GB257" s="142"/>
      <c r="GC257" s="142"/>
      <c r="GD257" s="142"/>
      <c r="GE257" s="142"/>
      <c r="GF257" s="142"/>
      <c r="GG257" s="142"/>
      <c r="GH257" s="142"/>
      <c r="GI257" s="142"/>
      <c r="GJ257" s="142"/>
      <c r="GK257" s="142"/>
      <c r="GL257" s="142"/>
      <c r="GM257" s="142"/>
      <c r="GN257" s="142"/>
      <c r="GO257" s="142"/>
      <c r="GP257" s="142"/>
      <c r="GQ257" s="142"/>
      <c r="GR257" s="142"/>
      <c r="GS257" s="142"/>
      <c r="GT257" s="142"/>
      <c r="GU257" s="142"/>
      <c r="GV257" s="142"/>
      <c r="GW257" s="142"/>
      <c r="GX257" s="142"/>
      <c r="GY257" s="142"/>
      <c r="GZ257" s="142"/>
      <c r="HA257" s="142"/>
      <c r="HB257" s="142"/>
      <c r="HC257" s="142"/>
      <c r="HD257" s="142"/>
      <c r="HE257" s="142"/>
      <c r="HF257" s="142"/>
      <c r="HG257" s="142"/>
      <c r="HH257" s="142"/>
      <c r="HI257" s="142"/>
      <c r="HJ257" s="142"/>
      <c r="HK257" s="142"/>
      <c r="HL257" s="142"/>
      <c r="HM257" s="142"/>
      <c r="HN257" s="142"/>
      <c r="HO257" s="142"/>
      <c r="HP257" s="142"/>
      <c r="HQ257" s="142"/>
      <c r="HR257" s="142"/>
      <c r="HS257" s="142"/>
      <c r="HT257" s="142"/>
      <c r="HU257" s="142"/>
      <c r="HV257" s="142"/>
      <c r="HW257" s="142"/>
      <c r="HX257" s="142"/>
      <c r="HY257" s="142"/>
      <c r="HZ257" s="142"/>
      <c r="IA257" s="142"/>
      <c r="IB257" s="142"/>
      <c r="IC257" s="142"/>
      <c r="ID257" s="142"/>
      <c r="IE257" s="142"/>
      <c r="IF257" s="142"/>
      <c r="IG257" s="142"/>
      <c r="IH257" s="142"/>
      <c r="II257" s="142"/>
      <c r="IJ257" s="142"/>
      <c r="IK257" s="142"/>
      <c r="IL257" s="142"/>
      <c r="IM257" s="142"/>
      <c r="IN257" s="142"/>
      <c r="IO257" s="142"/>
      <c r="IP257" s="142"/>
      <c r="IQ257" s="142"/>
      <c r="IR257" s="142"/>
      <c r="IS257" s="142"/>
      <c r="IT257" s="142"/>
      <c r="IU257" s="142"/>
      <c r="IV257" s="142"/>
    </row>
    <row r="258" s="10" customFormat="true" ht="12.8" hidden="false" customHeight="false" outlineLevel="0" collapsed="false">
      <c r="A258" s="131" t="s">
        <v>140</v>
      </c>
      <c r="B258" s="131"/>
      <c r="C258" s="132" t="s">
        <v>153</v>
      </c>
      <c r="D258" s="131" t="s">
        <v>83</v>
      </c>
      <c r="E258" s="134" t="n">
        <f aca="false">E254*1.05</f>
        <v>2.94</v>
      </c>
      <c r="F258" s="135"/>
      <c r="G258" s="136"/>
      <c r="H258" s="55"/>
      <c r="I258" s="65"/>
      <c r="J258" s="56"/>
      <c r="K258" s="57" t="n">
        <f aca="false">H258+I258+J258</f>
        <v>0</v>
      </c>
      <c r="L258" s="108" t="n">
        <f aca="false">ROUND(E258*F258,2)</f>
        <v>0</v>
      </c>
      <c r="M258" s="54" t="n">
        <f aca="false">ROUND(E258*H258,2)</f>
        <v>0</v>
      </c>
      <c r="N258" s="54" t="n">
        <f aca="false">ROUND(E258*I258,2)</f>
        <v>0</v>
      </c>
      <c r="O258" s="54" t="n">
        <f aca="false">ROUND(E258*J258,2)</f>
        <v>0</v>
      </c>
      <c r="P258" s="57" t="n">
        <f aca="false">SUM(M258:O258)</f>
        <v>0</v>
      </c>
      <c r="Q258" s="137"/>
      <c r="R258" s="138"/>
      <c r="S258" s="139"/>
      <c r="T258" s="140"/>
      <c r="U258" s="140"/>
      <c r="V258" s="140"/>
      <c r="W258" s="140"/>
      <c r="X258" s="140"/>
      <c r="Y258" s="140"/>
      <c r="Z258" s="140"/>
      <c r="AA258" s="140"/>
      <c r="AB258" s="140"/>
      <c r="AC258" s="140"/>
      <c r="AD258" s="140"/>
      <c r="AE258" s="140"/>
      <c r="AF258" s="140"/>
      <c r="AG258" s="140"/>
      <c r="AH258" s="140"/>
      <c r="AI258" s="140"/>
      <c r="AJ258" s="140"/>
      <c r="AK258" s="140"/>
      <c r="AL258" s="140"/>
      <c r="AM258" s="140"/>
      <c r="AN258" s="140"/>
      <c r="AO258" s="140"/>
      <c r="AP258" s="140"/>
      <c r="AQ258" s="140"/>
      <c r="AR258" s="140"/>
      <c r="AS258" s="140"/>
      <c r="AT258" s="140"/>
      <c r="AU258" s="140"/>
      <c r="AV258" s="140"/>
      <c r="AW258" s="140"/>
      <c r="AX258" s="140"/>
      <c r="AY258" s="140"/>
      <c r="AZ258" s="140"/>
      <c r="BA258" s="140"/>
      <c r="BB258" s="140"/>
      <c r="BC258" s="140"/>
      <c r="BD258" s="140"/>
      <c r="BE258" s="140"/>
      <c r="BF258" s="140"/>
      <c r="BG258" s="140"/>
      <c r="BH258" s="140"/>
      <c r="BI258" s="140"/>
      <c r="BJ258" s="140"/>
      <c r="BK258" s="140"/>
      <c r="BL258" s="140"/>
      <c r="BM258" s="140"/>
      <c r="BN258" s="140"/>
      <c r="BO258" s="140"/>
      <c r="BP258" s="140"/>
      <c r="BQ258" s="140"/>
      <c r="BR258" s="140"/>
      <c r="BS258" s="140"/>
      <c r="BT258" s="140"/>
      <c r="BU258" s="140"/>
      <c r="BV258" s="140"/>
      <c r="BW258" s="140"/>
      <c r="BX258" s="140"/>
      <c r="BY258" s="140"/>
      <c r="BZ258" s="140"/>
      <c r="CA258" s="140"/>
      <c r="CB258" s="140"/>
      <c r="CC258" s="140"/>
      <c r="CD258" s="140"/>
      <c r="CE258" s="140"/>
      <c r="CF258" s="140"/>
      <c r="CG258" s="140"/>
      <c r="CH258" s="140"/>
      <c r="CI258" s="140"/>
      <c r="CJ258" s="140"/>
      <c r="CK258" s="140"/>
      <c r="CL258" s="140"/>
      <c r="CM258" s="140"/>
      <c r="CN258" s="140"/>
      <c r="CO258" s="140"/>
      <c r="CP258" s="140"/>
      <c r="CQ258" s="140"/>
      <c r="CR258" s="140"/>
      <c r="CS258" s="140"/>
      <c r="CT258" s="140"/>
      <c r="CU258" s="140"/>
      <c r="CV258" s="140"/>
      <c r="CW258" s="140"/>
      <c r="CX258" s="140"/>
      <c r="CY258" s="140"/>
      <c r="CZ258" s="140"/>
      <c r="DA258" s="140"/>
      <c r="DB258" s="140"/>
      <c r="DC258" s="140"/>
      <c r="DD258" s="140"/>
      <c r="DE258" s="140"/>
      <c r="DF258" s="140"/>
      <c r="DG258" s="140"/>
      <c r="DH258" s="140"/>
      <c r="DI258" s="140"/>
      <c r="DJ258" s="140"/>
      <c r="DK258" s="140"/>
      <c r="DL258" s="140"/>
      <c r="DM258" s="140"/>
      <c r="DN258" s="140"/>
      <c r="DO258" s="140"/>
      <c r="DP258" s="140"/>
      <c r="DQ258" s="140"/>
      <c r="DR258" s="140"/>
      <c r="DS258" s="140"/>
      <c r="DT258" s="140"/>
      <c r="DU258" s="140"/>
      <c r="DV258" s="140"/>
      <c r="DW258" s="140"/>
      <c r="DX258" s="140"/>
      <c r="DY258" s="140"/>
      <c r="DZ258" s="140"/>
      <c r="EA258" s="140"/>
      <c r="EB258" s="140"/>
      <c r="EC258" s="140"/>
      <c r="ED258" s="140"/>
      <c r="EE258" s="140"/>
      <c r="EF258" s="140"/>
      <c r="EG258" s="140"/>
      <c r="EH258" s="140"/>
      <c r="EI258" s="140"/>
      <c r="EJ258" s="140"/>
      <c r="EK258" s="140"/>
      <c r="EL258" s="140"/>
      <c r="EM258" s="140"/>
      <c r="EN258" s="140"/>
      <c r="EO258" s="140"/>
      <c r="EP258" s="140"/>
      <c r="EQ258" s="140"/>
      <c r="ER258" s="140"/>
      <c r="ES258" s="140"/>
      <c r="ET258" s="140"/>
      <c r="EU258" s="140"/>
      <c r="EV258" s="140"/>
      <c r="EW258" s="140"/>
      <c r="EX258" s="140"/>
      <c r="EY258" s="140"/>
      <c r="EZ258" s="140"/>
      <c r="FA258" s="140"/>
      <c r="FB258" s="140"/>
      <c r="FC258" s="140"/>
      <c r="FD258" s="140"/>
      <c r="FE258" s="140"/>
      <c r="FF258" s="140"/>
      <c r="FG258" s="140"/>
      <c r="FH258" s="140"/>
      <c r="FI258" s="140"/>
      <c r="FJ258" s="140"/>
      <c r="FK258" s="140"/>
      <c r="FL258" s="140"/>
      <c r="FM258" s="140"/>
      <c r="FN258" s="140"/>
      <c r="FO258" s="140"/>
      <c r="FP258" s="140"/>
      <c r="FQ258" s="140"/>
      <c r="FR258" s="140"/>
      <c r="FS258" s="140"/>
      <c r="FT258" s="140"/>
      <c r="FU258" s="140"/>
      <c r="FV258" s="140"/>
      <c r="FW258" s="140"/>
      <c r="FX258" s="140"/>
      <c r="FY258" s="140"/>
      <c r="FZ258" s="140"/>
      <c r="GA258" s="140"/>
      <c r="GB258" s="140"/>
      <c r="GC258" s="140"/>
      <c r="GD258" s="140"/>
      <c r="GE258" s="140"/>
      <c r="GF258" s="140"/>
      <c r="GG258" s="140"/>
      <c r="GH258" s="140"/>
      <c r="GI258" s="140"/>
      <c r="GJ258" s="140"/>
      <c r="GK258" s="140"/>
      <c r="GL258" s="140"/>
      <c r="GM258" s="140"/>
      <c r="GN258" s="140"/>
      <c r="GO258" s="140"/>
      <c r="GP258" s="140"/>
      <c r="GQ258" s="140"/>
      <c r="GR258" s="140"/>
      <c r="GS258" s="140"/>
      <c r="GT258" s="140"/>
      <c r="GU258" s="140"/>
      <c r="GV258" s="140"/>
      <c r="GW258" s="140"/>
      <c r="GX258" s="140"/>
      <c r="GY258" s="140"/>
      <c r="GZ258" s="140"/>
      <c r="HA258" s="140"/>
      <c r="HB258" s="140"/>
      <c r="HC258" s="140"/>
      <c r="HD258" s="140"/>
      <c r="HE258" s="140"/>
      <c r="HF258" s="140"/>
      <c r="HG258" s="140"/>
      <c r="HH258" s="140"/>
      <c r="HI258" s="140"/>
      <c r="HJ258" s="140"/>
      <c r="HK258" s="140"/>
      <c r="HL258" s="140"/>
      <c r="HM258" s="140"/>
      <c r="HN258" s="140"/>
      <c r="HO258" s="140"/>
      <c r="HP258" s="140"/>
      <c r="HQ258" s="140"/>
      <c r="HR258" s="140"/>
      <c r="HS258" s="140"/>
      <c r="HT258" s="140"/>
      <c r="HU258" s="140"/>
      <c r="HV258" s="140"/>
      <c r="HW258" s="140"/>
      <c r="HX258" s="140"/>
      <c r="HY258" s="140"/>
      <c r="HZ258" s="140"/>
      <c r="IA258" s="140"/>
      <c r="IB258" s="140"/>
      <c r="IC258" s="140"/>
      <c r="ID258" s="140"/>
      <c r="IE258" s="140"/>
      <c r="IF258" s="140"/>
      <c r="IG258" s="140"/>
      <c r="IH258" s="140"/>
      <c r="II258" s="140"/>
      <c r="IJ258" s="140"/>
      <c r="IK258" s="140"/>
      <c r="IL258" s="140"/>
      <c r="IM258" s="140"/>
      <c r="IN258" s="140"/>
      <c r="IO258" s="140"/>
      <c r="IP258" s="140"/>
      <c r="IQ258" s="140"/>
      <c r="IR258" s="140"/>
      <c r="IS258" s="140"/>
      <c r="IT258" s="140"/>
      <c r="IU258" s="140"/>
      <c r="IV258" s="140"/>
    </row>
    <row r="259" s="10" customFormat="true" ht="12.8" hidden="false" customHeight="false" outlineLevel="0" collapsed="false">
      <c r="A259" s="131" t="s">
        <v>140</v>
      </c>
      <c r="B259" s="131"/>
      <c r="C259" s="132" t="s">
        <v>145</v>
      </c>
      <c r="D259" s="134" t="s">
        <v>78</v>
      </c>
      <c r="E259" s="134" t="n">
        <v>3</v>
      </c>
      <c r="F259" s="135"/>
      <c r="G259" s="136"/>
      <c r="H259" s="55"/>
      <c r="I259" s="65"/>
      <c r="J259" s="56"/>
      <c r="K259" s="57" t="n">
        <f aca="false">H259+I259+J259</f>
        <v>0</v>
      </c>
      <c r="L259" s="108" t="n">
        <f aca="false">ROUND(E259*F259,2)</f>
        <v>0</v>
      </c>
      <c r="M259" s="54" t="n">
        <f aca="false">ROUND(E259*H259,2)</f>
        <v>0</v>
      </c>
      <c r="N259" s="54" t="n">
        <f aca="false">ROUND(E259*I259,2)</f>
        <v>0</v>
      </c>
      <c r="O259" s="54" t="n">
        <f aca="false">ROUND(E259*J259,2)</f>
        <v>0</v>
      </c>
      <c r="P259" s="57" t="n">
        <f aca="false">SUM(M259:O259)</f>
        <v>0</v>
      </c>
      <c r="Q259" s="137"/>
      <c r="R259" s="143"/>
      <c r="S259" s="144"/>
      <c r="T259" s="144"/>
      <c r="U259" s="144"/>
      <c r="V259" s="144"/>
      <c r="W259" s="144"/>
      <c r="X259" s="144"/>
      <c r="Y259" s="144"/>
      <c r="Z259" s="144"/>
      <c r="AA259" s="144"/>
      <c r="AB259" s="144"/>
      <c r="AC259" s="144"/>
      <c r="AD259" s="144"/>
      <c r="AE259" s="144"/>
      <c r="AF259" s="144"/>
      <c r="AG259" s="144"/>
      <c r="AH259" s="144"/>
      <c r="AI259" s="144"/>
      <c r="AJ259" s="144"/>
      <c r="AK259" s="144"/>
      <c r="AL259" s="144"/>
      <c r="AM259" s="144"/>
      <c r="AN259" s="144"/>
      <c r="AO259" s="144"/>
      <c r="AP259" s="144"/>
      <c r="AQ259" s="144"/>
      <c r="AR259" s="144"/>
      <c r="AS259" s="144"/>
      <c r="AT259" s="144"/>
      <c r="AU259" s="144"/>
      <c r="AV259" s="144"/>
      <c r="AW259" s="144"/>
      <c r="AX259" s="144"/>
      <c r="AY259" s="144"/>
      <c r="AZ259" s="144"/>
      <c r="BA259" s="144"/>
      <c r="BB259" s="144"/>
      <c r="BC259" s="144"/>
      <c r="BD259" s="144"/>
      <c r="BE259" s="144"/>
      <c r="BF259" s="144"/>
      <c r="BG259" s="144"/>
      <c r="BH259" s="144"/>
      <c r="BI259" s="144"/>
      <c r="BJ259" s="144"/>
      <c r="BK259" s="144"/>
      <c r="BL259" s="144"/>
      <c r="BM259" s="144"/>
      <c r="BN259" s="144"/>
      <c r="BO259" s="144"/>
      <c r="BP259" s="144"/>
      <c r="BQ259" s="144"/>
      <c r="BR259" s="144"/>
      <c r="BS259" s="144"/>
      <c r="BT259" s="144"/>
      <c r="BU259" s="144"/>
      <c r="BV259" s="144"/>
      <c r="BW259" s="144"/>
      <c r="BX259" s="144"/>
      <c r="BY259" s="144"/>
      <c r="BZ259" s="144"/>
      <c r="CA259" s="144"/>
      <c r="CB259" s="144"/>
      <c r="CC259" s="144"/>
      <c r="CD259" s="144"/>
      <c r="CE259" s="144"/>
      <c r="CF259" s="144"/>
      <c r="CG259" s="144"/>
      <c r="CH259" s="144"/>
      <c r="CI259" s="144"/>
      <c r="CJ259" s="144"/>
      <c r="CK259" s="144"/>
      <c r="CL259" s="144"/>
      <c r="CM259" s="144"/>
      <c r="CN259" s="144"/>
      <c r="CO259" s="144"/>
      <c r="CP259" s="144"/>
      <c r="CQ259" s="144"/>
      <c r="CR259" s="144"/>
      <c r="CS259" s="144"/>
      <c r="CT259" s="144"/>
      <c r="CU259" s="144"/>
      <c r="CV259" s="144"/>
      <c r="CW259" s="144"/>
      <c r="CX259" s="144"/>
      <c r="CY259" s="144"/>
      <c r="CZ259" s="144"/>
      <c r="DA259" s="144"/>
      <c r="DB259" s="144"/>
      <c r="DC259" s="144"/>
      <c r="DD259" s="144"/>
      <c r="DE259" s="144"/>
      <c r="DF259" s="144"/>
      <c r="DG259" s="144"/>
      <c r="DH259" s="144"/>
      <c r="DI259" s="144"/>
      <c r="DJ259" s="144"/>
      <c r="DK259" s="144"/>
      <c r="DL259" s="144"/>
      <c r="DM259" s="144"/>
      <c r="DN259" s="144"/>
      <c r="DO259" s="144"/>
      <c r="DP259" s="144"/>
      <c r="DQ259" s="144"/>
      <c r="DR259" s="144"/>
      <c r="DS259" s="144"/>
      <c r="DT259" s="144"/>
      <c r="DU259" s="144"/>
      <c r="DV259" s="144"/>
      <c r="DW259" s="144"/>
      <c r="DX259" s="144"/>
      <c r="DY259" s="144"/>
      <c r="DZ259" s="144"/>
      <c r="EA259" s="144"/>
      <c r="EB259" s="144"/>
      <c r="EC259" s="144"/>
      <c r="ED259" s="144"/>
      <c r="EE259" s="144"/>
      <c r="EF259" s="144"/>
      <c r="EG259" s="144"/>
      <c r="EH259" s="144"/>
      <c r="EI259" s="144"/>
      <c r="EJ259" s="144"/>
      <c r="EK259" s="144"/>
      <c r="EL259" s="144"/>
      <c r="EM259" s="144"/>
      <c r="EN259" s="144"/>
      <c r="EO259" s="144"/>
      <c r="EP259" s="144"/>
      <c r="EQ259" s="144"/>
      <c r="ER259" s="144"/>
      <c r="ES259" s="144"/>
      <c r="ET259" s="144"/>
      <c r="EU259" s="144"/>
      <c r="EV259" s="144"/>
      <c r="EW259" s="144"/>
      <c r="EX259" s="144"/>
      <c r="EY259" s="144"/>
      <c r="EZ259" s="144"/>
      <c r="FA259" s="144"/>
      <c r="FB259" s="144"/>
      <c r="FC259" s="144"/>
      <c r="FD259" s="144"/>
      <c r="FE259" s="144"/>
      <c r="FF259" s="144"/>
      <c r="FG259" s="144"/>
      <c r="FH259" s="144"/>
      <c r="FI259" s="144"/>
      <c r="FJ259" s="144"/>
      <c r="FK259" s="144"/>
      <c r="FL259" s="144"/>
      <c r="FM259" s="144"/>
      <c r="FN259" s="144"/>
      <c r="FO259" s="144"/>
      <c r="FP259" s="144"/>
      <c r="FQ259" s="144"/>
      <c r="FR259" s="144"/>
      <c r="FS259" s="144"/>
      <c r="FT259" s="144"/>
      <c r="FU259" s="144"/>
      <c r="FV259" s="144"/>
      <c r="FW259" s="144"/>
      <c r="FX259" s="144"/>
      <c r="FY259" s="144"/>
      <c r="FZ259" s="144"/>
      <c r="GA259" s="144"/>
      <c r="GB259" s="144"/>
      <c r="GC259" s="144"/>
      <c r="GD259" s="144"/>
      <c r="GE259" s="144"/>
      <c r="GF259" s="144"/>
      <c r="GG259" s="144"/>
      <c r="GH259" s="144"/>
      <c r="GI259" s="144"/>
      <c r="GJ259" s="144"/>
      <c r="GK259" s="144"/>
      <c r="GL259" s="144"/>
      <c r="GM259" s="144"/>
      <c r="GN259" s="144"/>
      <c r="GO259" s="144"/>
      <c r="GP259" s="144"/>
      <c r="GQ259" s="144"/>
      <c r="GR259" s="144"/>
      <c r="GS259" s="144"/>
      <c r="GT259" s="144"/>
      <c r="GU259" s="144"/>
      <c r="GV259" s="144"/>
      <c r="GW259" s="144"/>
      <c r="GX259" s="144"/>
      <c r="GY259" s="144"/>
      <c r="GZ259" s="144"/>
      <c r="HA259" s="144"/>
      <c r="HB259" s="144"/>
      <c r="HC259" s="144"/>
      <c r="HD259" s="144"/>
      <c r="HE259" s="144"/>
      <c r="HF259" s="144"/>
      <c r="HG259" s="144"/>
      <c r="HH259" s="144"/>
      <c r="HI259" s="144"/>
      <c r="HJ259" s="144"/>
      <c r="HK259" s="144"/>
      <c r="HL259" s="144"/>
      <c r="HM259" s="144"/>
      <c r="HN259" s="144"/>
      <c r="HO259" s="144"/>
      <c r="HP259" s="144"/>
      <c r="HQ259" s="144"/>
      <c r="HR259" s="144"/>
      <c r="HS259" s="144"/>
      <c r="HT259" s="144"/>
      <c r="HU259" s="144"/>
      <c r="HV259" s="144"/>
      <c r="HW259" s="144"/>
      <c r="HX259" s="144"/>
      <c r="HY259" s="144"/>
      <c r="HZ259" s="144"/>
      <c r="IA259" s="144"/>
      <c r="IB259" s="144"/>
      <c r="IC259" s="144"/>
      <c r="ID259" s="144"/>
      <c r="IE259" s="144"/>
      <c r="IF259" s="144"/>
      <c r="IG259" s="144"/>
      <c r="IH259" s="144"/>
      <c r="II259" s="144"/>
      <c r="IJ259" s="144"/>
      <c r="IK259" s="144"/>
      <c r="IL259" s="144"/>
      <c r="IM259" s="144"/>
      <c r="IN259" s="139"/>
      <c r="IO259" s="139"/>
      <c r="IP259" s="139"/>
      <c r="IQ259" s="139"/>
      <c r="IR259" s="139"/>
      <c r="IS259" s="139"/>
      <c r="IT259" s="139"/>
      <c r="IU259" s="139"/>
      <c r="IV259" s="139"/>
    </row>
    <row r="260" s="10" customFormat="true" ht="12.8" hidden="false" customHeight="false" outlineLevel="0" collapsed="false">
      <c r="A260" s="131" t="s">
        <v>140</v>
      </c>
      <c r="B260" s="131"/>
      <c r="C260" s="132" t="s">
        <v>144</v>
      </c>
      <c r="D260" s="131" t="s">
        <v>53</v>
      </c>
      <c r="E260" s="134" t="n">
        <v>43</v>
      </c>
      <c r="F260" s="135"/>
      <c r="G260" s="136"/>
      <c r="H260" s="55"/>
      <c r="I260" s="65"/>
      <c r="J260" s="56"/>
      <c r="K260" s="57" t="n">
        <f aca="false">H260+I260+J260</f>
        <v>0</v>
      </c>
      <c r="L260" s="108" t="n">
        <f aca="false">ROUND(E260*F260,2)</f>
        <v>0</v>
      </c>
      <c r="M260" s="54" t="n">
        <f aca="false">ROUND(E260*H260,2)</f>
        <v>0</v>
      </c>
      <c r="N260" s="54" t="n">
        <f aca="false">ROUND(E260*I260,2)</f>
        <v>0</v>
      </c>
      <c r="O260" s="54" t="n">
        <f aca="false">ROUND(E260*J260,2)</f>
        <v>0</v>
      </c>
      <c r="P260" s="57" t="n">
        <f aca="false">SUM(M260:O260)</f>
        <v>0</v>
      </c>
      <c r="Q260" s="137"/>
      <c r="R260" s="138"/>
      <c r="S260" s="139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  <c r="AK260" s="140"/>
      <c r="AL260" s="140"/>
      <c r="AM260" s="140"/>
      <c r="AN260" s="140"/>
      <c r="AO260" s="140"/>
      <c r="AP260" s="140"/>
      <c r="AQ260" s="140"/>
      <c r="AR260" s="140"/>
      <c r="AS260" s="140"/>
      <c r="AT260" s="140"/>
      <c r="AU260" s="140"/>
      <c r="AV260" s="140"/>
      <c r="AW260" s="140"/>
      <c r="AX260" s="140"/>
      <c r="AY260" s="140"/>
      <c r="AZ260" s="140"/>
      <c r="BA260" s="140"/>
      <c r="BB260" s="140"/>
      <c r="BC260" s="140"/>
      <c r="BD260" s="140"/>
      <c r="BE260" s="140"/>
      <c r="BF260" s="140"/>
      <c r="BG260" s="140"/>
      <c r="BH260" s="140"/>
      <c r="BI260" s="140"/>
      <c r="BJ260" s="140"/>
      <c r="BK260" s="140"/>
      <c r="BL260" s="140"/>
      <c r="BM260" s="140"/>
      <c r="BN260" s="140"/>
      <c r="BO260" s="140"/>
      <c r="BP260" s="140"/>
      <c r="BQ260" s="140"/>
      <c r="BR260" s="140"/>
      <c r="BS260" s="140"/>
      <c r="BT260" s="140"/>
      <c r="BU260" s="140"/>
      <c r="BV260" s="140"/>
      <c r="BW260" s="140"/>
      <c r="BX260" s="140"/>
      <c r="BY260" s="140"/>
      <c r="BZ260" s="140"/>
      <c r="CA260" s="140"/>
      <c r="CB260" s="140"/>
      <c r="CC260" s="140"/>
      <c r="CD260" s="140"/>
      <c r="CE260" s="140"/>
      <c r="CF260" s="140"/>
      <c r="CG260" s="140"/>
      <c r="CH260" s="140"/>
      <c r="CI260" s="140"/>
      <c r="CJ260" s="140"/>
      <c r="CK260" s="140"/>
      <c r="CL260" s="140"/>
      <c r="CM260" s="140"/>
      <c r="CN260" s="140"/>
      <c r="CO260" s="140"/>
      <c r="CP260" s="140"/>
      <c r="CQ260" s="140"/>
      <c r="CR260" s="140"/>
      <c r="CS260" s="140"/>
      <c r="CT260" s="140"/>
      <c r="CU260" s="140"/>
      <c r="CV260" s="140"/>
      <c r="CW260" s="140"/>
      <c r="CX260" s="140"/>
      <c r="CY260" s="140"/>
      <c r="CZ260" s="140"/>
      <c r="DA260" s="140"/>
      <c r="DB260" s="140"/>
      <c r="DC260" s="140"/>
      <c r="DD260" s="140"/>
      <c r="DE260" s="140"/>
      <c r="DF260" s="140"/>
      <c r="DG260" s="140"/>
      <c r="DH260" s="140"/>
      <c r="DI260" s="140"/>
      <c r="DJ260" s="140"/>
      <c r="DK260" s="140"/>
      <c r="DL260" s="140"/>
      <c r="DM260" s="140"/>
      <c r="DN260" s="140"/>
      <c r="DO260" s="140"/>
      <c r="DP260" s="140"/>
      <c r="DQ260" s="140"/>
      <c r="DR260" s="140"/>
      <c r="DS260" s="140"/>
      <c r="DT260" s="140"/>
      <c r="DU260" s="140"/>
      <c r="DV260" s="140"/>
      <c r="DW260" s="140"/>
      <c r="DX260" s="140"/>
      <c r="DY260" s="140"/>
      <c r="DZ260" s="140"/>
      <c r="EA260" s="140"/>
      <c r="EB260" s="140"/>
      <c r="EC260" s="140"/>
      <c r="ED260" s="140"/>
      <c r="EE260" s="140"/>
      <c r="EF260" s="140"/>
      <c r="EG260" s="140"/>
      <c r="EH260" s="140"/>
      <c r="EI260" s="140"/>
      <c r="EJ260" s="140"/>
      <c r="EK260" s="140"/>
      <c r="EL260" s="140"/>
      <c r="EM260" s="140"/>
      <c r="EN260" s="140"/>
      <c r="EO260" s="140"/>
      <c r="EP260" s="140"/>
      <c r="EQ260" s="140"/>
      <c r="ER260" s="140"/>
      <c r="ES260" s="140"/>
      <c r="ET260" s="140"/>
      <c r="EU260" s="140"/>
      <c r="EV260" s="140"/>
      <c r="EW260" s="140"/>
      <c r="EX260" s="140"/>
      <c r="EY260" s="140"/>
      <c r="EZ260" s="140"/>
      <c r="FA260" s="140"/>
      <c r="FB260" s="140"/>
      <c r="FC260" s="140"/>
      <c r="FD260" s="140"/>
      <c r="FE260" s="140"/>
      <c r="FF260" s="140"/>
      <c r="FG260" s="140"/>
      <c r="FH260" s="140"/>
      <c r="FI260" s="140"/>
      <c r="FJ260" s="140"/>
      <c r="FK260" s="140"/>
      <c r="FL260" s="140"/>
      <c r="FM260" s="140"/>
      <c r="FN260" s="140"/>
      <c r="FO260" s="140"/>
      <c r="FP260" s="140"/>
      <c r="FQ260" s="140"/>
      <c r="FR260" s="140"/>
      <c r="FS260" s="140"/>
      <c r="FT260" s="140"/>
      <c r="FU260" s="140"/>
      <c r="FV260" s="140"/>
      <c r="FW260" s="140"/>
      <c r="FX260" s="140"/>
      <c r="FY260" s="140"/>
      <c r="FZ260" s="140"/>
      <c r="GA260" s="140"/>
      <c r="GB260" s="140"/>
      <c r="GC260" s="140"/>
      <c r="GD260" s="140"/>
      <c r="GE260" s="140"/>
      <c r="GF260" s="140"/>
      <c r="GG260" s="140"/>
      <c r="GH260" s="140"/>
      <c r="GI260" s="140"/>
      <c r="GJ260" s="140"/>
      <c r="GK260" s="140"/>
      <c r="GL260" s="140"/>
      <c r="GM260" s="140"/>
      <c r="GN260" s="140"/>
      <c r="GO260" s="140"/>
      <c r="GP260" s="140"/>
      <c r="GQ260" s="140"/>
      <c r="GR260" s="140"/>
      <c r="GS260" s="140"/>
      <c r="GT260" s="140"/>
      <c r="GU260" s="140"/>
      <c r="GV260" s="140"/>
      <c r="GW260" s="140"/>
      <c r="GX260" s="140"/>
      <c r="GY260" s="140"/>
      <c r="GZ260" s="140"/>
      <c r="HA260" s="140"/>
      <c r="HB260" s="140"/>
      <c r="HC260" s="140"/>
      <c r="HD260" s="140"/>
      <c r="HE260" s="140"/>
      <c r="HF260" s="140"/>
      <c r="HG260" s="140"/>
      <c r="HH260" s="140"/>
      <c r="HI260" s="140"/>
      <c r="HJ260" s="140"/>
      <c r="HK260" s="140"/>
      <c r="HL260" s="140"/>
      <c r="HM260" s="140"/>
      <c r="HN260" s="140"/>
      <c r="HO260" s="140"/>
      <c r="HP260" s="140"/>
      <c r="HQ260" s="140"/>
      <c r="HR260" s="140"/>
      <c r="HS260" s="140"/>
      <c r="HT260" s="140"/>
      <c r="HU260" s="140"/>
      <c r="HV260" s="140"/>
      <c r="HW260" s="140"/>
      <c r="HX260" s="140"/>
      <c r="HY260" s="140"/>
      <c r="HZ260" s="140"/>
      <c r="IA260" s="140"/>
      <c r="IB260" s="140"/>
      <c r="IC260" s="140"/>
      <c r="ID260" s="140"/>
      <c r="IE260" s="140"/>
      <c r="IF260" s="140"/>
      <c r="IG260" s="140"/>
      <c r="IH260" s="140"/>
      <c r="II260" s="140"/>
      <c r="IJ260" s="140"/>
      <c r="IK260" s="140"/>
      <c r="IL260" s="140"/>
      <c r="IM260" s="140"/>
      <c r="IN260" s="140"/>
      <c r="IO260" s="140"/>
      <c r="IP260" s="140"/>
      <c r="IQ260" s="140"/>
      <c r="IR260" s="140"/>
      <c r="IS260" s="140"/>
      <c r="IT260" s="140"/>
      <c r="IU260" s="140"/>
      <c r="IV260" s="140"/>
    </row>
    <row r="261" s="10" customFormat="true" ht="37.5" hidden="false" customHeight="true" outlineLevel="0" collapsed="false">
      <c r="A261" s="91" t="n">
        <f aca="false">A254+1</f>
        <v>18</v>
      </c>
      <c r="B261" s="91" t="s">
        <v>41</v>
      </c>
      <c r="C261" s="69" t="s">
        <v>99</v>
      </c>
      <c r="D261" s="51" t="s">
        <v>83</v>
      </c>
      <c r="E261" s="52" t="n">
        <v>1</v>
      </c>
      <c r="F261" s="53"/>
      <c r="G261" s="54"/>
      <c r="H261" s="55"/>
      <c r="I261" s="65"/>
      <c r="J261" s="56"/>
      <c r="K261" s="57" t="n">
        <f aca="false">H261+I261+J261</f>
        <v>0</v>
      </c>
      <c r="L261" s="108" t="n">
        <f aca="false">ROUND(E261*F261,2)</f>
        <v>0</v>
      </c>
      <c r="M261" s="54" t="n">
        <f aca="false">ROUND(E261*H261,2)</f>
        <v>0</v>
      </c>
      <c r="N261" s="54" t="n">
        <f aca="false">ROUND(E261*I261,2)</f>
        <v>0</v>
      </c>
      <c r="O261" s="54" t="n">
        <f aca="false">ROUND(E261*J261,2)</f>
        <v>0</v>
      </c>
      <c r="P261" s="57" t="n">
        <f aca="false">SUM(M261:O261)</f>
        <v>0</v>
      </c>
      <c r="Q261" s="37"/>
      <c r="R261" s="37"/>
      <c r="S261" s="8"/>
    </row>
    <row r="262" s="10" customFormat="true" ht="12.8" hidden="false" customHeight="false" outlineLevel="0" collapsed="false">
      <c r="A262" s="93"/>
      <c r="B262" s="93"/>
      <c r="C262" s="72" t="s">
        <v>169</v>
      </c>
      <c r="D262" s="70" t="s">
        <v>53</v>
      </c>
      <c r="E262" s="75" t="n">
        <v>1</v>
      </c>
      <c r="F262" s="73"/>
      <c r="G262" s="74"/>
      <c r="H262" s="55"/>
      <c r="I262" s="65"/>
      <c r="J262" s="56"/>
      <c r="K262" s="57" t="n">
        <f aca="false">H262+I262+J262</f>
        <v>0</v>
      </c>
      <c r="L262" s="108" t="n">
        <f aca="false">ROUND(E262*F262,2)</f>
        <v>0</v>
      </c>
      <c r="M262" s="54" t="n">
        <f aca="false">ROUND(E262*H262,2)</f>
        <v>0</v>
      </c>
      <c r="N262" s="54" t="n">
        <f aca="false">ROUND(E262*I262,2)</f>
        <v>0</v>
      </c>
      <c r="O262" s="54" t="n">
        <f aca="false">ROUND(E262*J262,2)</f>
        <v>0</v>
      </c>
      <c r="P262" s="57" t="n">
        <f aca="false">SUM(M262:O262)</f>
        <v>0</v>
      </c>
      <c r="Q262" s="37"/>
      <c r="R262" s="37"/>
      <c r="S262" s="8"/>
    </row>
    <row r="263" s="10" customFormat="true" ht="12.8" hidden="false" customHeight="false" outlineLevel="0" collapsed="false">
      <c r="A263" s="93"/>
      <c r="B263" s="93"/>
      <c r="C263" s="72" t="s">
        <v>101</v>
      </c>
      <c r="D263" s="70" t="s">
        <v>83</v>
      </c>
      <c r="E263" s="75" t="n">
        <v>1</v>
      </c>
      <c r="F263" s="73"/>
      <c r="G263" s="59"/>
      <c r="H263" s="55"/>
      <c r="I263" s="65"/>
      <c r="J263" s="56"/>
      <c r="K263" s="57" t="n">
        <f aca="false">H263+I263+J263</f>
        <v>0</v>
      </c>
      <c r="L263" s="108" t="n">
        <f aca="false">ROUND(E263*F263,2)</f>
        <v>0</v>
      </c>
      <c r="M263" s="54" t="n">
        <f aca="false">ROUND(E263*H263,2)</f>
        <v>0</v>
      </c>
      <c r="N263" s="54" t="n">
        <f aca="false">ROUND(E263*I263,2)</f>
        <v>0</v>
      </c>
      <c r="O263" s="54" t="n">
        <f aca="false">ROUND(E263*J263,2)</f>
        <v>0</v>
      </c>
      <c r="P263" s="57" t="n">
        <f aca="false">SUM(M263:O263)</f>
        <v>0</v>
      </c>
      <c r="Q263" s="37"/>
      <c r="R263" s="37"/>
      <c r="S263" s="8"/>
    </row>
    <row r="264" s="10" customFormat="true" ht="12.8" hidden="false" customHeight="false" outlineLevel="0" collapsed="false">
      <c r="A264" s="117"/>
      <c r="B264" s="117"/>
      <c r="C264" s="118" t="s">
        <v>102</v>
      </c>
      <c r="D264" s="119" t="s">
        <v>53</v>
      </c>
      <c r="E264" s="120" t="n">
        <v>1</v>
      </c>
      <c r="F264" s="121"/>
      <c r="G264" s="150"/>
      <c r="H264" s="151"/>
      <c r="I264" s="150"/>
      <c r="J264" s="152"/>
      <c r="K264" s="57" t="n">
        <f aca="false">H264+I264+J264</f>
        <v>0</v>
      </c>
      <c r="L264" s="108" t="n">
        <f aca="false">ROUND(E264*F264,2)</f>
        <v>0</v>
      </c>
      <c r="M264" s="54" t="n">
        <f aca="false">ROUND(E264*H264,2)</f>
        <v>0</v>
      </c>
      <c r="N264" s="54" t="n">
        <f aca="false">ROUND(E264*I264,2)</f>
        <v>0</v>
      </c>
      <c r="O264" s="54" t="n">
        <f aca="false">ROUND(E264*J264,2)</f>
        <v>0</v>
      </c>
      <c r="P264" s="57" t="n">
        <f aca="false">SUM(M264:O264)</f>
        <v>0</v>
      </c>
      <c r="Q264" s="37"/>
      <c r="R264" s="37"/>
      <c r="S264" s="8"/>
    </row>
    <row r="265" s="10" customFormat="true" ht="12.8" hidden="false" customHeight="false" outlineLevel="0" collapsed="false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84" t="s">
        <v>105</v>
      </c>
      <c r="L265" s="84" t="n">
        <f aca="false">SUM(L215:L264)</f>
        <v>0</v>
      </c>
      <c r="M265" s="84" t="n">
        <f aca="false">SUM(M215:M264)</f>
        <v>0</v>
      </c>
      <c r="N265" s="84" t="n">
        <f aca="false">SUM(N215:N264)</f>
        <v>0</v>
      </c>
      <c r="O265" s="84" t="n">
        <f aca="false">SUM(O215:O264)</f>
        <v>0</v>
      </c>
      <c r="P265" s="84" t="n">
        <f aca="false">SUM(P215:P264)</f>
        <v>0</v>
      </c>
      <c r="Q265" s="37"/>
      <c r="R265" s="85"/>
      <c r="S265" s="8"/>
    </row>
    <row r="266" s="17" customFormat="true" ht="12.8" hidden="false" customHeight="false" outlineLevel="0" collapsed="false">
      <c r="A266" s="41"/>
      <c r="B266" s="86" t="s">
        <v>170</v>
      </c>
      <c r="C266" s="99" t="s">
        <v>171</v>
      </c>
      <c r="D266" s="41"/>
      <c r="E266" s="42"/>
      <c r="F266" s="43"/>
      <c r="G266" s="44"/>
      <c r="H266" s="44"/>
      <c r="I266" s="44"/>
      <c r="J266" s="44"/>
      <c r="K266" s="45"/>
      <c r="L266" s="43"/>
      <c r="M266" s="44"/>
      <c r="N266" s="44"/>
      <c r="O266" s="44"/>
      <c r="P266" s="45"/>
      <c r="Q266" s="37"/>
      <c r="R266" s="37"/>
      <c r="S266" s="37"/>
    </row>
    <row r="267" s="10" customFormat="true" ht="12.8" hidden="false" customHeight="false" outlineLevel="0" collapsed="false">
      <c r="A267" s="91" t="n">
        <v>1</v>
      </c>
      <c r="B267" s="52" t="s">
        <v>41</v>
      </c>
      <c r="C267" s="92" t="s">
        <v>172</v>
      </c>
      <c r="D267" s="52" t="s">
        <v>83</v>
      </c>
      <c r="E267" s="52" t="n">
        <v>1</v>
      </c>
      <c r="F267" s="53"/>
      <c r="G267" s="55"/>
      <c r="H267" s="55" t="n">
        <f aca="false">ROUND(F267*G267,2)</f>
        <v>0</v>
      </c>
      <c r="I267" s="55"/>
      <c r="J267" s="56"/>
      <c r="K267" s="153" t="n">
        <f aca="false">H267+I267+J267</f>
        <v>0</v>
      </c>
      <c r="L267" s="108" t="n">
        <f aca="false">ROUND(E267*F267,2)</f>
        <v>0</v>
      </c>
      <c r="M267" s="54" t="n">
        <f aca="false">ROUND(E267*H267,2)</f>
        <v>0</v>
      </c>
      <c r="N267" s="54" t="n">
        <f aca="false">ROUND(E267*I267,2)</f>
        <v>0</v>
      </c>
      <c r="O267" s="54" t="n">
        <f aca="false">ROUND(E267*J267,2)</f>
        <v>0</v>
      </c>
      <c r="P267" s="57" t="n">
        <f aca="false">SUM(M267:O267)</f>
        <v>0</v>
      </c>
      <c r="Q267" s="37"/>
      <c r="R267" s="37"/>
      <c r="S267" s="8"/>
    </row>
    <row r="268" s="10" customFormat="true" ht="32.6" hidden="false" customHeight="false" outlineLevel="0" collapsed="false">
      <c r="A268" s="91" t="n">
        <f aca="false">A267+1</f>
        <v>2</v>
      </c>
      <c r="B268" s="52" t="s">
        <v>41</v>
      </c>
      <c r="C268" s="92" t="s">
        <v>173</v>
      </c>
      <c r="D268" s="52" t="s">
        <v>53</v>
      </c>
      <c r="E268" s="52" t="n">
        <v>23</v>
      </c>
      <c r="F268" s="53"/>
      <c r="G268" s="55"/>
      <c r="H268" s="55" t="n">
        <f aca="false">ROUND(F268*G268,2)</f>
        <v>0</v>
      </c>
      <c r="I268" s="55"/>
      <c r="J268" s="56"/>
      <c r="K268" s="153" t="n">
        <f aca="false">H268+I268+J268</f>
        <v>0</v>
      </c>
      <c r="L268" s="108" t="n">
        <f aca="false">ROUND(E268*F268,2)</f>
        <v>0</v>
      </c>
      <c r="M268" s="54" t="n">
        <f aca="false">ROUND(E268*H268,2)</f>
        <v>0</v>
      </c>
      <c r="N268" s="54" t="n">
        <f aca="false">ROUND(E268*I268,2)</f>
        <v>0</v>
      </c>
      <c r="O268" s="54" t="n">
        <f aca="false">ROUND(E268*J268,2)</f>
        <v>0</v>
      </c>
      <c r="P268" s="57" t="n">
        <f aca="false">SUM(M268:O268)</f>
        <v>0</v>
      </c>
      <c r="Q268" s="37"/>
      <c r="R268" s="37"/>
      <c r="S268" s="8"/>
    </row>
    <row r="269" s="10" customFormat="true" ht="12.8" hidden="false" customHeight="false" outlineLevel="0" collapsed="false">
      <c r="A269" s="91" t="n">
        <f aca="false">A268+1</f>
        <v>3</v>
      </c>
      <c r="B269" s="52" t="s">
        <v>41</v>
      </c>
      <c r="C269" s="92" t="s">
        <v>174</v>
      </c>
      <c r="D269" s="52" t="s">
        <v>53</v>
      </c>
      <c r="E269" s="52" t="n">
        <v>3</v>
      </c>
      <c r="F269" s="53"/>
      <c r="G269" s="55"/>
      <c r="H269" s="55" t="n">
        <f aca="false">ROUND(F269*G269,2)</f>
        <v>0</v>
      </c>
      <c r="I269" s="55"/>
      <c r="J269" s="56"/>
      <c r="K269" s="153" t="n">
        <f aca="false">H269+I269+J269</f>
        <v>0</v>
      </c>
      <c r="L269" s="108" t="n">
        <f aca="false">ROUND(E269*F269,2)</f>
        <v>0</v>
      </c>
      <c r="M269" s="54" t="n">
        <f aca="false">ROUND(E269*H269,2)</f>
        <v>0</v>
      </c>
      <c r="N269" s="54" t="n">
        <f aca="false">ROUND(E269*I269,2)</f>
        <v>0</v>
      </c>
      <c r="O269" s="54" t="n">
        <f aca="false">ROUND(E269*J269,2)</f>
        <v>0</v>
      </c>
      <c r="P269" s="57" t="n">
        <f aca="false">SUM(M269:O269)</f>
        <v>0</v>
      </c>
      <c r="Q269" s="37"/>
      <c r="R269" s="37"/>
      <c r="S269" s="8"/>
    </row>
    <row r="270" s="10" customFormat="true" ht="12.8" hidden="false" customHeight="false" outlineLevel="0" collapsed="false">
      <c r="A270" s="91" t="n">
        <v>4</v>
      </c>
      <c r="B270" s="52" t="s">
        <v>41</v>
      </c>
      <c r="C270" s="92" t="s">
        <v>175</v>
      </c>
      <c r="D270" s="52" t="s">
        <v>53</v>
      </c>
      <c r="E270" s="52" t="n">
        <v>1</v>
      </c>
      <c r="F270" s="53"/>
      <c r="G270" s="55"/>
      <c r="H270" s="55" t="n">
        <f aca="false">ROUND(F270*G270,2)</f>
        <v>0</v>
      </c>
      <c r="I270" s="55"/>
      <c r="J270" s="56"/>
      <c r="K270" s="153" t="n">
        <f aca="false">H270+I270+J270</f>
        <v>0</v>
      </c>
      <c r="L270" s="108" t="n">
        <f aca="false">ROUND(E270*F270,2)</f>
        <v>0</v>
      </c>
      <c r="M270" s="54" t="n">
        <f aca="false">ROUND(E270*H270,2)</f>
        <v>0</v>
      </c>
      <c r="N270" s="54" t="n">
        <f aca="false">ROUND(E270*I270,2)</f>
        <v>0</v>
      </c>
      <c r="O270" s="54" t="n">
        <f aca="false">ROUND(E270*J270,2)</f>
        <v>0</v>
      </c>
      <c r="P270" s="57" t="n">
        <f aca="false">SUM(M270:O270)</f>
        <v>0</v>
      </c>
      <c r="Q270" s="37"/>
      <c r="R270" s="37"/>
      <c r="S270" s="8"/>
    </row>
    <row r="271" s="10" customFormat="true" ht="12.8" hidden="false" customHeight="false" outlineLevel="0" collapsed="false">
      <c r="A271" s="91" t="n">
        <f aca="false">A270+1</f>
        <v>5</v>
      </c>
      <c r="B271" s="52" t="s">
        <v>41</v>
      </c>
      <c r="C271" s="92" t="s">
        <v>176</v>
      </c>
      <c r="D271" s="52" t="s">
        <v>53</v>
      </c>
      <c r="E271" s="52" t="n">
        <v>2</v>
      </c>
      <c r="F271" s="53"/>
      <c r="G271" s="55"/>
      <c r="H271" s="55" t="n">
        <f aca="false">ROUND(F271*G271,2)</f>
        <v>0</v>
      </c>
      <c r="I271" s="55"/>
      <c r="J271" s="56"/>
      <c r="K271" s="153" t="n">
        <f aca="false">H271+I271+J271</f>
        <v>0</v>
      </c>
      <c r="L271" s="108" t="n">
        <f aca="false">ROUND(E271*F271,2)</f>
        <v>0</v>
      </c>
      <c r="M271" s="54" t="n">
        <f aca="false">ROUND(E271*H271,2)</f>
        <v>0</v>
      </c>
      <c r="N271" s="54" t="n">
        <f aca="false">ROUND(E271*I271,2)</f>
        <v>0</v>
      </c>
      <c r="O271" s="54" t="n">
        <f aca="false">ROUND(E271*J271,2)</f>
        <v>0</v>
      </c>
      <c r="P271" s="57" t="n">
        <f aca="false">SUM(M271:O271)</f>
        <v>0</v>
      </c>
      <c r="Q271" s="37"/>
      <c r="R271" s="37"/>
      <c r="S271" s="8"/>
    </row>
    <row r="272" s="10" customFormat="true" ht="12.8" hidden="false" customHeight="false" outlineLevel="0" collapsed="false">
      <c r="A272" s="91" t="n">
        <v>6</v>
      </c>
      <c r="B272" s="52" t="s">
        <v>41</v>
      </c>
      <c r="C272" s="92" t="s">
        <v>177</v>
      </c>
      <c r="D272" s="52" t="s">
        <v>50</v>
      </c>
      <c r="E272" s="52" t="n">
        <v>12</v>
      </c>
      <c r="F272" s="53"/>
      <c r="G272" s="55"/>
      <c r="H272" s="55" t="n">
        <f aca="false">ROUND(F272*G272,2)</f>
        <v>0</v>
      </c>
      <c r="I272" s="55"/>
      <c r="J272" s="56"/>
      <c r="K272" s="153" t="n">
        <f aca="false">H272+I272+J272</f>
        <v>0</v>
      </c>
      <c r="L272" s="108" t="n">
        <f aca="false">ROUND(E272*F272,2)</f>
        <v>0</v>
      </c>
      <c r="M272" s="54" t="n">
        <f aca="false">ROUND(E272*H272,2)</f>
        <v>0</v>
      </c>
      <c r="N272" s="54" t="n">
        <f aca="false">ROUND(E272*I272,2)</f>
        <v>0</v>
      </c>
      <c r="O272" s="54" t="n">
        <f aca="false">ROUND(E272*J272,2)</f>
        <v>0</v>
      </c>
      <c r="P272" s="57" t="n">
        <f aca="false">SUM(M272:O272)</f>
        <v>0</v>
      </c>
      <c r="Q272" s="37"/>
      <c r="R272" s="37"/>
      <c r="S272" s="8"/>
    </row>
    <row r="273" s="10" customFormat="true" ht="12.8" hidden="false" customHeight="false" outlineLevel="0" collapsed="false">
      <c r="A273" s="91" t="n">
        <v>7</v>
      </c>
      <c r="B273" s="52" t="s">
        <v>41</v>
      </c>
      <c r="C273" s="92" t="s">
        <v>178</v>
      </c>
      <c r="D273" s="52" t="s">
        <v>50</v>
      </c>
      <c r="E273" s="52" t="n">
        <v>40</v>
      </c>
      <c r="F273" s="53"/>
      <c r="G273" s="55"/>
      <c r="H273" s="55" t="n">
        <f aca="false">ROUND(F273*G273,2)</f>
        <v>0</v>
      </c>
      <c r="I273" s="55"/>
      <c r="J273" s="56"/>
      <c r="K273" s="153" t="n">
        <f aca="false">H273+I273+J273</f>
        <v>0</v>
      </c>
      <c r="L273" s="108" t="n">
        <f aca="false">ROUND(E273*F273,2)</f>
        <v>0</v>
      </c>
      <c r="M273" s="54" t="n">
        <f aca="false">ROUND(E273*H273,2)</f>
        <v>0</v>
      </c>
      <c r="N273" s="54" t="n">
        <f aca="false">ROUND(E273*I273,2)</f>
        <v>0</v>
      </c>
      <c r="O273" s="54" t="n">
        <f aca="false">ROUND(E273*J273,2)</f>
        <v>0</v>
      </c>
      <c r="P273" s="57" t="n">
        <f aca="false">SUM(M273:O273)</f>
        <v>0</v>
      </c>
      <c r="Q273" s="37"/>
      <c r="R273" s="37"/>
      <c r="S273" s="8"/>
    </row>
    <row r="274" s="10" customFormat="true" ht="12.8" hidden="false" customHeight="false" outlineLevel="0" collapsed="false">
      <c r="A274" s="91" t="n">
        <v>8</v>
      </c>
      <c r="B274" s="52" t="s">
        <v>41</v>
      </c>
      <c r="C274" s="92" t="s">
        <v>179</v>
      </c>
      <c r="D274" s="52" t="s">
        <v>53</v>
      </c>
      <c r="E274" s="52" t="n">
        <v>5</v>
      </c>
      <c r="F274" s="53"/>
      <c r="G274" s="55"/>
      <c r="H274" s="55" t="n">
        <f aca="false">ROUND(F274*G274,2)</f>
        <v>0</v>
      </c>
      <c r="I274" s="55"/>
      <c r="J274" s="56"/>
      <c r="K274" s="153" t="n">
        <f aca="false">H274+I274+J274</f>
        <v>0</v>
      </c>
      <c r="L274" s="108" t="n">
        <f aca="false">ROUND(E274*F274,2)</f>
        <v>0</v>
      </c>
      <c r="M274" s="54" t="n">
        <f aca="false">ROUND(E274*H274,2)</f>
        <v>0</v>
      </c>
      <c r="N274" s="54" t="n">
        <f aca="false">ROUND(E274*I274,2)</f>
        <v>0</v>
      </c>
      <c r="O274" s="54" t="n">
        <f aca="false">ROUND(E274*J274,2)</f>
        <v>0</v>
      </c>
      <c r="P274" s="57" t="n">
        <f aca="false">SUM(M274:O274)</f>
        <v>0</v>
      </c>
      <c r="Q274" s="37"/>
      <c r="R274" s="37"/>
      <c r="S274" s="8"/>
    </row>
    <row r="275" s="10" customFormat="true" ht="12.8" hidden="false" customHeight="false" outlineLevel="0" collapsed="false">
      <c r="A275" s="91" t="n">
        <v>9</v>
      </c>
      <c r="B275" s="52" t="s">
        <v>41</v>
      </c>
      <c r="C275" s="92" t="s">
        <v>180</v>
      </c>
      <c r="D275" s="51" t="s">
        <v>53</v>
      </c>
      <c r="E275" s="52" t="n">
        <v>3</v>
      </c>
      <c r="F275" s="53"/>
      <c r="G275" s="55"/>
      <c r="H275" s="55" t="n">
        <f aca="false">ROUND(F275*G275,2)</f>
        <v>0</v>
      </c>
      <c r="I275" s="55"/>
      <c r="J275" s="56"/>
      <c r="K275" s="153" t="n">
        <f aca="false">H275+I275+J275</f>
        <v>0</v>
      </c>
      <c r="L275" s="108" t="n">
        <f aca="false">ROUND(E275*F275,2)</f>
        <v>0</v>
      </c>
      <c r="M275" s="54" t="n">
        <f aca="false">ROUND(E275*H275,2)</f>
        <v>0</v>
      </c>
      <c r="N275" s="54" t="n">
        <f aca="false">ROUND(E275*I275,2)</f>
        <v>0</v>
      </c>
      <c r="O275" s="54" t="n">
        <f aca="false">ROUND(E275*J275,2)</f>
        <v>0</v>
      </c>
      <c r="P275" s="57" t="n">
        <f aca="false">SUM(M275:O275)</f>
        <v>0</v>
      </c>
      <c r="Q275" s="37"/>
      <c r="R275" s="37"/>
      <c r="S275" s="8"/>
    </row>
    <row r="276" s="10" customFormat="true" ht="12.8" hidden="false" customHeight="false" outlineLevel="0" collapsed="false">
      <c r="A276" s="91" t="n">
        <v>10</v>
      </c>
      <c r="B276" s="52" t="s">
        <v>41</v>
      </c>
      <c r="C276" s="92" t="s">
        <v>181</v>
      </c>
      <c r="D276" s="52" t="s">
        <v>53</v>
      </c>
      <c r="E276" s="52" t="n">
        <v>1</v>
      </c>
      <c r="F276" s="53"/>
      <c r="G276" s="55"/>
      <c r="H276" s="55" t="n">
        <f aca="false">ROUND(F276*G276,2)</f>
        <v>0</v>
      </c>
      <c r="I276" s="55"/>
      <c r="J276" s="56"/>
      <c r="K276" s="153" t="n">
        <f aca="false">H276+I276+J276</f>
        <v>0</v>
      </c>
      <c r="L276" s="108" t="n">
        <f aca="false">ROUND(E276*F276,2)</f>
        <v>0</v>
      </c>
      <c r="M276" s="54" t="n">
        <f aca="false">ROUND(E276*H276,2)</f>
        <v>0</v>
      </c>
      <c r="N276" s="54" t="n">
        <f aca="false">ROUND(E276*I276,2)</f>
        <v>0</v>
      </c>
      <c r="O276" s="54" t="n">
        <f aca="false">ROUND(E276*J276,2)</f>
        <v>0</v>
      </c>
      <c r="P276" s="57" t="n">
        <f aca="false">SUM(M276:O276)</f>
        <v>0</v>
      </c>
      <c r="Q276" s="37"/>
      <c r="R276" s="37"/>
      <c r="S276" s="8"/>
    </row>
    <row r="277" s="10" customFormat="true" ht="12.8" hidden="false" customHeight="false" outlineLevel="0" collapsed="false">
      <c r="A277" s="91" t="n">
        <v>11</v>
      </c>
      <c r="B277" s="52" t="s">
        <v>41</v>
      </c>
      <c r="C277" s="92" t="s">
        <v>182</v>
      </c>
      <c r="D277" s="52" t="s">
        <v>53</v>
      </c>
      <c r="E277" s="52" t="n">
        <v>1</v>
      </c>
      <c r="F277" s="53"/>
      <c r="G277" s="55"/>
      <c r="H277" s="55" t="n">
        <f aca="false">ROUND(F277*G277,2)</f>
        <v>0</v>
      </c>
      <c r="I277" s="55"/>
      <c r="J277" s="56"/>
      <c r="K277" s="153" t="n">
        <f aca="false">H277+I277+J277</f>
        <v>0</v>
      </c>
      <c r="L277" s="108" t="n">
        <f aca="false">ROUND(E277*F277,2)</f>
        <v>0</v>
      </c>
      <c r="M277" s="54" t="n">
        <f aca="false">ROUND(E277*H277,2)</f>
        <v>0</v>
      </c>
      <c r="N277" s="54" t="n">
        <f aca="false">ROUND(E277*I277,2)</f>
        <v>0</v>
      </c>
      <c r="O277" s="54" t="n">
        <f aca="false">ROUND(E277*J277,2)</f>
        <v>0</v>
      </c>
      <c r="P277" s="57" t="n">
        <f aca="false">SUM(M277:O277)</f>
        <v>0</v>
      </c>
      <c r="Q277" s="37"/>
      <c r="R277" s="37"/>
      <c r="S277" s="8"/>
    </row>
    <row r="278" s="10" customFormat="true" ht="13.5" hidden="false" customHeight="true" outlineLevel="0" collapsed="false">
      <c r="A278" s="91" t="n">
        <v>12</v>
      </c>
      <c r="B278" s="52" t="s">
        <v>41</v>
      </c>
      <c r="C278" s="69" t="s">
        <v>183</v>
      </c>
      <c r="D278" s="51" t="s">
        <v>53</v>
      </c>
      <c r="E278" s="52" t="n">
        <v>2</v>
      </c>
      <c r="F278" s="53"/>
      <c r="G278" s="55"/>
      <c r="H278" s="55" t="n">
        <f aca="false">ROUND(F278*G278,2)</f>
        <v>0</v>
      </c>
      <c r="I278" s="55"/>
      <c r="J278" s="56"/>
      <c r="K278" s="153" t="n">
        <f aca="false">H278+I278+J278</f>
        <v>0</v>
      </c>
      <c r="L278" s="108" t="n">
        <f aca="false">ROUND(E278*F278,2)</f>
        <v>0</v>
      </c>
      <c r="M278" s="54" t="n">
        <f aca="false">ROUND(E278*H278,2)</f>
        <v>0</v>
      </c>
      <c r="N278" s="54" t="n">
        <f aca="false">ROUND(E278*I278,2)</f>
        <v>0</v>
      </c>
      <c r="O278" s="54" t="n">
        <f aca="false">ROUND(E278*J278,2)</f>
        <v>0</v>
      </c>
      <c r="P278" s="57" t="n">
        <f aca="false">SUM(M278:O278)</f>
        <v>0</v>
      </c>
      <c r="Q278" s="37"/>
      <c r="R278" s="37"/>
      <c r="S278" s="8"/>
    </row>
    <row r="279" s="10" customFormat="true" ht="12.8" hidden="false" customHeight="false" outlineLevel="0" collapsed="false">
      <c r="A279" s="91" t="n">
        <v>13</v>
      </c>
      <c r="B279" s="52" t="s">
        <v>41</v>
      </c>
      <c r="C279" s="69" t="s">
        <v>184</v>
      </c>
      <c r="D279" s="51" t="s">
        <v>53</v>
      </c>
      <c r="E279" s="52" t="n">
        <v>4</v>
      </c>
      <c r="F279" s="53"/>
      <c r="G279" s="55"/>
      <c r="H279" s="55" t="n">
        <f aca="false">ROUND(F279*G279,2)</f>
        <v>0</v>
      </c>
      <c r="I279" s="55"/>
      <c r="J279" s="56"/>
      <c r="K279" s="153" t="n">
        <f aca="false">H279+I279+J279</f>
        <v>0</v>
      </c>
      <c r="L279" s="108" t="n">
        <f aca="false">ROUND(E279*F279,2)</f>
        <v>0</v>
      </c>
      <c r="M279" s="54" t="n">
        <f aca="false">ROUND(E279*H279,2)</f>
        <v>0</v>
      </c>
      <c r="N279" s="54" t="n">
        <f aca="false">ROUND(E279*I279,2)</f>
        <v>0</v>
      </c>
      <c r="O279" s="54" t="n">
        <f aca="false">ROUND(E279*J279,2)</f>
        <v>0</v>
      </c>
      <c r="P279" s="57" t="n">
        <f aca="false">SUM(M279:O279)</f>
        <v>0</v>
      </c>
      <c r="Q279" s="37"/>
      <c r="R279" s="37"/>
      <c r="S279" s="8"/>
    </row>
    <row r="280" s="10" customFormat="true" ht="12.8" hidden="false" customHeight="false" outlineLevel="0" collapsed="false">
      <c r="A280" s="154" t="n">
        <v>14</v>
      </c>
      <c r="B280" s="155" t="s">
        <v>41</v>
      </c>
      <c r="C280" s="156" t="s">
        <v>185</v>
      </c>
      <c r="D280" s="155" t="s">
        <v>186</v>
      </c>
      <c r="E280" s="155" t="n">
        <v>1</v>
      </c>
      <c r="F280" s="157"/>
      <c r="G280" s="158"/>
      <c r="H280" s="158" t="n">
        <f aca="false">ROUND(F280*G280,2)</f>
        <v>0</v>
      </c>
      <c r="I280" s="158"/>
      <c r="J280" s="159"/>
      <c r="K280" s="153" t="n">
        <f aca="false">H280+I280+J280</f>
        <v>0</v>
      </c>
      <c r="L280" s="108" t="n">
        <f aca="false">ROUND(E280*F280,2)</f>
        <v>0</v>
      </c>
      <c r="M280" s="54" t="n">
        <f aca="false">ROUND(E280*H280,2)</f>
        <v>0</v>
      </c>
      <c r="N280" s="54" t="n">
        <f aca="false">ROUND(E280*I280,2)</f>
        <v>0</v>
      </c>
      <c r="O280" s="54" t="n">
        <f aca="false">ROUND(E280*J280,2)</f>
        <v>0</v>
      </c>
      <c r="P280" s="57" t="n">
        <f aca="false">SUM(M280:O280)</f>
        <v>0</v>
      </c>
      <c r="Q280" s="37"/>
      <c r="R280" s="37"/>
      <c r="S280" s="8"/>
    </row>
    <row r="281" s="10" customFormat="true" ht="12.8" hidden="false" customHeight="false" outlineLevel="0" collapsed="false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84" t="s">
        <v>105</v>
      </c>
      <c r="L281" s="84" t="n">
        <f aca="false">SUM(L266:L280)</f>
        <v>0</v>
      </c>
      <c r="M281" s="84" t="n">
        <f aca="false">SUM(M266:M280)</f>
        <v>0</v>
      </c>
      <c r="N281" s="84" t="n">
        <f aca="false">SUM(N266:N280)</f>
        <v>0</v>
      </c>
      <c r="O281" s="84" t="n">
        <f aca="false">SUM(O266:O280)</f>
        <v>0</v>
      </c>
      <c r="P281" s="84" t="n">
        <f aca="false">SUM(P267:P280)</f>
        <v>0</v>
      </c>
      <c r="Q281" s="37"/>
      <c r="R281" s="85"/>
      <c r="S281" s="8"/>
    </row>
    <row r="282" s="17" customFormat="true" ht="12.8" hidden="false" customHeight="false" outlineLevel="0" collapsed="false">
      <c r="A282" s="41"/>
      <c r="B282" s="86" t="s">
        <v>30</v>
      </c>
      <c r="C282" s="160" t="s">
        <v>187</v>
      </c>
      <c r="D282" s="41"/>
      <c r="E282" s="42"/>
      <c r="F282" s="43"/>
      <c r="G282" s="44"/>
      <c r="H282" s="44"/>
      <c r="I282" s="44"/>
      <c r="J282" s="44"/>
      <c r="K282" s="45"/>
      <c r="L282" s="43"/>
      <c r="M282" s="44"/>
      <c r="N282" s="44"/>
      <c r="O282" s="44"/>
      <c r="P282" s="45"/>
      <c r="Q282" s="37"/>
      <c r="R282" s="37"/>
      <c r="S282" s="37"/>
    </row>
    <row r="283" s="10" customFormat="true" ht="12.8" hidden="false" customHeight="false" outlineLevel="0" collapsed="false">
      <c r="A283" s="91" t="n">
        <v>1</v>
      </c>
      <c r="B283" s="52" t="s">
        <v>41</v>
      </c>
      <c r="C283" s="69" t="s">
        <v>188</v>
      </c>
      <c r="D283" s="51" t="s">
        <v>53</v>
      </c>
      <c r="E283" s="52" t="n">
        <v>1</v>
      </c>
      <c r="F283" s="53"/>
      <c r="G283" s="55"/>
      <c r="H283" s="55"/>
      <c r="I283" s="55"/>
      <c r="J283" s="56"/>
      <c r="K283" s="161" t="n">
        <f aca="false">H283+I283+J283</f>
        <v>0</v>
      </c>
      <c r="L283" s="108" t="n">
        <f aca="false">ROUND(E283*F283,2)</f>
        <v>0</v>
      </c>
      <c r="M283" s="54" t="n">
        <f aca="false">ROUND(E283*H283,2)</f>
        <v>0</v>
      </c>
      <c r="N283" s="54" t="n">
        <f aca="false">ROUND(E283*I283,2)</f>
        <v>0</v>
      </c>
      <c r="O283" s="54" t="n">
        <f aca="false">ROUND(E283*J283,2)</f>
        <v>0</v>
      </c>
      <c r="P283" s="57" t="n">
        <f aca="false">SUM(M283:O283)</f>
        <v>0</v>
      </c>
      <c r="Q283" s="37"/>
      <c r="R283" s="37"/>
      <c r="S283" s="8"/>
    </row>
    <row r="284" s="10" customFormat="true" ht="12.8" hidden="false" customHeight="false" outlineLevel="0" collapsed="false">
      <c r="A284" s="154" t="n">
        <f aca="false">A283+1</f>
        <v>2</v>
      </c>
      <c r="B284" s="155" t="s">
        <v>41</v>
      </c>
      <c r="C284" s="162" t="s">
        <v>185</v>
      </c>
      <c r="D284" s="155" t="s">
        <v>186</v>
      </c>
      <c r="E284" s="155" t="n">
        <v>1</v>
      </c>
      <c r="F284" s="157"/>
      <c r="G284" s="158"/>
      <c r="H284" s="158"/>
      <c r="I284" s="158"/>
      <c r="J284" s="159"/>
      <c r="K284" s="161" t="n">
        <f aca="false">H284+I284+J284</f>
        <v>0</v>
      </c>
      <c r="L284" s="108" t="n">
        <f aca="false">ROUND(E284*F284,2)</f>
        <v>0</v>
      </c>
      <c r="M284" s="54" t="n">
        <f aca="false">ROUND(E284*H284,2)</f>
        <v>0</v>
      </c>
      <c r="N284" s="54" t="n">
        <f aca="false">ROUND(E284*I284,2)</f>
        <v>0</v>
      </c>
      <c r="O284" s="54" t="n">
        <f aca="false">ROUND(E284*J284,2)</f>
        <v>0</v>
      </c>
      <c r="P284" s="57" t="n">
        <f aca="false">SUM(M284:O284)</f>
        <v>0</v>
      </c>
      <c r="Q284" s="37"/>
      <c r="R284" s="37"/>
      <c r="S284" s="8"/>
    </row>
    <row r="285" s="10" customFormat="true" ht="12.8" hidden="false" customHeight="false" outlineLevel="0" collapsed="false">
      <c r="A285" s="147"/>
      <c r="B285" s="147"/>
      <c r="C285" s="147"/>
      <c r="D285" s="147"/>
      <c r="E285" s="147"/>
      <c r="F285" s="147"/>
      <c r="G285" s="147"/>
      <c r="H285" s="147"/>
      <c r="I285" s="147"/>
      <c r="J285" s="147"/>
      <c r="K285" s="84" t="s">
        <v>105</v>
      </c>
      <c r="L285" s="84" t="n">
        <f aca="false">SUM(L282:L284)</f>
        <v>0</v>
      </c>
      <c r="M285" s="84" t="n">
        <f aca="false">SUM(M282:M284)</f>
        <v>0</v>
      </c>
      <c r="N285" s="84" t="n">
        <f aca="false">SUM(N282:N284)</f>
        <v>0</v>
      </c>
      <c r="O285" s="84" t="n">
        <f aca="false">SUM(O282:O284)</f>
        <v>0</v>
      </c>
      <c r="P285" s="84" t="n">
        <f aca="false">SUM(P283:P284)</f>
        <v>0</v>
      </c>
      <c r="Q285" s="37"/>
      <c r="R285" s="85"/>
      <c r="S285" s="8"/>
    </row>
    <row r="286" s="17" customFormat="true" ht="11.25" hidden="false" customHeight="true" outlineLevel="0" collapsed="false">
      <c r="A286" s="101"/>
      <c r="B286" s="163" t="s">
        <v>31</v>
      </c>
      <c r="C286" s="99" t="s">
        <v>189</v>
      </c>
      <c r="D286" s="101"/>
      <c r="E286" s="164"/>
      <c r="F286" s="165"/>
      <c r="G286" s="105"/>
      <c r="H286" s="105"/>
      <c r="I286" s="105"/>
      <c r="J286" s="105"/>
      <c r="K286" s="166"/>
      <c r="L286" s="165"/>
      <c r="M286" s="105"/>
      <c r="N286" s="105"/>
      <c r="O286" s="105"/>
      <c r="P286" s="166"/>
      <c r="Q286" s="37"/>
      <c r="R286" s="37"/>
      <c r="S286" s="37"/>
    </row>
    <row r="287" s="170" customFormat="true" ht="26.25" hidden="false" customHeight="true" outlineLevel="0" collapsed="false">
      <c r="A287" s="52" t="n">
        <v>1</v>
      </c>
      <c r="B287" s="52" t="s">
        <v>41</v>
      </c>
      <c r="C287" s="91" t="s">
        <v>190</v>
      </c>
      <c r="D287" s="52" t="s">
        <v>83</v>
      </c>
      <c r="E287" s="52" t="n">
        <v>1</v>
      </c>
      <c r="F287" s="53"/>
      <c r="G287" s="55"/>
      <c r="H287" s="55"/>
      <c r="I287" s="55"/>
      <c r="J287" s="56"/>
      <c r="K287" s="153" t="n">
        <f aca="false">H287+I287+J287</f>
        <v>0</v>
      </c>
      <c r="L287" s="167" t="n">
        <f aca="false">ROUND(E287*F287,2)</f>
        <v>0</v>
      </c>
      <c r="M287" s="55" t="n">
        <f aca="false">ROUND(E287*H287,2)</f>
        <v>0</v>
      </c>
      <c r="N287" s="55" t="n">
        <f aca="false">ROUND(E287*I287,2)</f>
        <v>0</v>
      </c>
      <c r="O287" s="55" t="n">
        <f aca="false">ROUND(E287*J287,2)</f>
        <v>0</v>
      </c>
      <c r="P287" s="153" t="n">
        <f aca="false">SUM(M287:O287)</f>
        <v>0</v>
      </c>
      <c r="Q287" s="37"/>
      <c r="R287" s="168"/>
      <c r="S287" s="169"/>
    </row>
    <row r="288" s="170" customFormat="true" ht="12.75" hidden="false" customHeight="true" outlineLevel="0" collapsed="false">
      <c r="A288" s="52" t="n">
        <f aca="false">A287+1</f>
        <v>2</v>
      </c>
      <c r="B288" s="52" t="s">
        <v>41</v>
      </c>
      <c r="C288" s="171" t="s">
        <v>191</v>
      </c>
      <c r="D288" s="52" t="s">
        <v>50</v>
      </c>
      <c r="E288" s="52" t="n">
        <v>4.5</v>
      </c>
      <c r="F288" s="172"/>
      <c r="G288" s="55"/>
      <c r="H288" s="173"/>
      <c r="I288" s="55"/>
      <c r="J288" s="56"/>
      <c r="K288" s="153" t="n">
        <f aca="false">H288+I288+J288</f>
        <v>0</v>
      </c>
      <c r="L288" s="167" t="n">
        <f aca="false">ROUND(E288*F288,2)</f>
        <v>0</v>
      </c>
      <c r="M288" s="55" t="n">
        <f aca="false">ROUND(E288*H288,2)</f>
        <v>0</v>
      </c>
      <c r="N288" s="55" t="n">
        <f aca="false">ROUND(E288*I288,2)</f>
        <v>0</v>
      </c>
      <c r="O288" s="55" t="n">
        <f aca="false">ROUND(E288*J288,2)</f>
        <v>0</v>
      </c>
      <c r="P288" s="153" t="n">
        <f aca="false">SUM(M288:O288)</f>
        <v>0</v>
      </c>
      <c r="Q288" s="37"/>
      <c r="R288" s="168"/>
      <c r="S288" s="169"/>
    </row>
    <row r="289" s="170" customFormat="true" ht="12.75" hidden="false" customHeight="true" outlineLevel="0" collapsed="false">
      <c r="A289" s="52" t="n">
        <f aca="false">A288+1</f>
        <v>3</v>
      </c>
      <c r="B289" s="52" t="s">
        <v>41</v>
      </c>
      <c r="C289" s="171" t="s">
        <v>192</v>
      </c>
      <c r="D289" s="52" t="s">
        <v>50</v>
      </c>
      <c r="E289" s="52" t="n">
        <v>8.5</v>
      </c>
      <c r="F289" s="172"/>
      <c r="G289" s="55"/>
      <c r="H289" s="55"/>
      <c r="I289" s="55"/>
      <c r="J289" s="56"/>
      <c r="K289" s="153" t="n">
        <f aca="false">H289+I289+J289</f>
        <v>0</v>
      </c>
      <c r="L289" s="167" t="n">
        <f aca="false">ROUND(E289*F289,2)</f>
        <v>0</v>
      </c>
      <c r="M289" s="55" t="n">
        <f aca="false">ROUND(E289*H289,2)</f>
        <v>0</v>
      </c>
      <c r="N289" s="55" t="n">
        <f aca="false">ROUND(E289*I289,2)</f>
        <v>0</v>
      </c>
      <c r="O289" s="55" t="n">
        <f aca="false">ROUND(E289*J289,2)</f>
        <v>0</v>
      </c>
      <c r="P289" s="153" t="n">
        <f aca="false">SUM(M289:O289)</f>
        <v>0</v>
      </c>
      <c r="Q289" s="37"/>
      <c r="R289" s="168"/>
      <c r="S289" s="169"/>
    </row>
    <row r="290" s="170" customFormat="true" ht="12.75" hidden="false" customHeight="true" outlineLevel="0" collapsed="false">
      <c r="A290" s="52" t="n">
        <f aca="false">A289+1</f>
        <v>4</v>
      </c>
      <c r="B290" s="52" t="s">
        <v>41</v>
      </c>
      <c r="C290" s="171" t="s">
        <v>193</v>
      </c>
      <c r="D290" s="52" t="s">
        <v>50</v>
      </c>
      <c r="E290" s="52" t="n">
        <v>12.4</v>
      </c>
      <c r="F290" s="172"/>
      <c r="G290" s="55"/>
      <c r="H290" s="55"/>
      <c r="I290" s="55"/>
      <c r="J290" s="56"/>
      <c r="K290" s="153" t="n">
        <f aca="false">H290+I290+J290</f>
        <v>0</v>
      </c>
      <c r="L290" s="167" t="n">
        <f aca="false">ROUND(E290*F290,2)</f>
        <v>0</v>
      </c>
      <c r="M290" s="55" t="n">
        <f aca="false">ROUND(E290*H290,2)</f>
        <v>0</v>
      </c>
      <c r="N290" s="55" t="n">
        <f aca="false">ROUND(E290*I290,2)</f>
        <v>0</v>
      </c>
      <c r="O290" s="55" t="n">
        <f aca="false">ROUND(E290*J290,2)</f>
        <v>0</v>
      </c>
      <c r="P290" s="153" t="n">
        <f aca="false">SUM(M290:O290)</f>
        <v>0</v>
      </c>
      <c r="Q290" s="37"/>
      <c r="R290" s="168"/>
      <c r="S290" s="169"/>
    </row>
    <row r="291" s="170" customFormat="true" ht="12.75" hidden="false" customHeight="true" outlineLevel="0" collapsed="false">
      <c r="A291" s="52" t="n">
        <f aca="false">A290+1</f>
        <v>5</v>
      </c>
      <c r="B291" s="52" t="s">
        <v>41</v>
      </c>
      <c r="C291" s="171" t="s">
        <v>194</v>
      </c>
      <c r="D291" s="52" t="s">
        <v>83</v>
      </c>
      <c r="E291" s="52" t="n">
        <v>1</v>
      </c>
      <c r="F291" s="172"/>
      <c r="G291" s="55"/>
      <c r="H291" s="55"/>
      <c r="I291" s="55"/>
      <c r="J291" s="56"/>
      <c r="K291" s="153" t="n">
        <f aca="false">H291+I291+J291</f>
        <v>0</v>
      </c>
      <c r="L291" s="167" t="n">
        <f aca="false">ROUND(E291*F291,2)</f>
        <v>0</v>
      </c>
      <c r="M291" s="55" t="n">
        <f aca="false">ROUND(E291*H291,2)</f>
        <v>0</v>
      </c>
      <c r="N291" s="55" t="n">
        <f aca="false">ROUND(E291*I291,2)</f>
        <v>0</v>
      </c>
      <c r="O291" s="55" t="n">
        <f aca="false">ROUND(E291*J291,2)</f>
        <v>0</v>
      </c>
      <c r="P291" s="153" t="n">
        <f aca="false">SUM(M291:O291)</f>
        <v>0</v>
      </c>
      <c r="Q291" s="37"/>
      <c r="R291" s="168"/>
      <c r="S291" s="169"/>
    </row>
    <row r="292" s="170" customFormat="true" ht="12.75" hidden="false" customHeight="true" outlineLevel="0" collapsed="false">
      <c r="A292" s="52" t="n">
        <f aca="false">A291+1</f>
        <v>6</v>
      </c>
      <c r="B292" s="52" t="s">
        <v>41</v>
      </c>
      <c r="C292" s="171" t="s">
        <v>195</v>
      </c>
      <c r="D292" s="52" t="s">
        <v>83</v>
      </c>
      <c r="E292" s="52" t="n">
        <v>1</v>
      </c>
      <c r="F292" s="172"/>
      <c r="G292" s="55"/>
      <c r="H292" s="55"/>
      <c r="I292" s="55"/>
      <c r="J292" s="56"/>
      <c r="K292" s="153" t="n">
        <f aca="false">H292+I292+J292</f>
        <v>0</v>
      </c>
      <c r="L292" s="167" t="n">
        <f aca="false">ROUND(E292*F292,2)</f>
        <v>0</v>
      </c>
      <c r="M292" s="55" t="n">
        <f aca="false">ROUND(E292*H292,2)</f>
        <v>0</v>
      </c>
      <c r="N292" s="55" t="n">
        <f aca="false">ROUND(E292*I292,2)</f>
        <v>0</v>
      </c>
      <c r="O292" s="55" t="n">
        <f aca="false">ROUND(E292*J292,2)</f>
        <v>0</v>
      </c>
      <c r="P292" s="153" t="n">
        <f aca="false">SUM(M292:O292)</f>
        <v>0</v>
      </c>
      <c r="Q292" s="37"/>
      <c r="R292" s="168"/>
      <c r="S292" s="169"/>
    </row>
    <row r="293" s="170" customFormat="true" ht="12.75" hidden="false" customHeight="true" outlineLevel="0" collapsed="false">
      <c r="A293" s="52" t="n">
        <f aca="false">A292+1</f>
        <v>7</v>
      </c>
      <c r="B293" s="52" t="s">
        <v>41</v>
      </c>
      <c r="C293" s="171" t="s">
        <v>196</v>
      </c>
      <c r="D293" s="52" t="s">
        <v>53</v>
      </c>
      <c r="E293" s="52" t="n">
        <v>2</v>
      </c>
      <c r="F293" s="172"/>
      <c r="G293" s="55"/>
      <c r="H293" s="55"/>
      <c r="I293" s="55"/>
      <c r="J293" s="56"/>
      <c r="K293" s="153" t="n">
        <f aca="false">H293+I293+J293</f>
        <v>0</v>
      </c>
      <c r="L293" s="167" t="n">
        <f aca="false">ROUND(E293*F293,2)</f>
        <v>0</v>
      </c>
      <c r="M293" s="55" t="n">
        <f aca="false">ROUND(E293*H293,2)</f>
        <v>0</v>
      </c>
      <c r="N293" s="55" t="n">
        <f aca="false">ROUND(E293*I293,2)</f>
        <v>0</v>
      </c>
      <c r="O293" s="55" t="n">
        <f aca="false">ROUND(E293*J293,2)</f>
        <v>0</v>
      </c>
      <c r="P293" s="153" t="n">
        <f aca="false">SUM(M293:O293)</f>
        <v>0</v>
      </c>
      <c r="Q293" s="37"/>
      <c r="R293" s="168"/>
      <c r="S293" s="169"/>
    </row>
    <row r="294" s="170" customFormat="true" ht="12.75" hidden="false" customHeight="true" outlineLevel="0" collapsed="false">
      <c r="A294" s="52" t="n">
        <f aca="false">A293+1</f>
        <v>8</v>
      </c>
      <c r="B294" s="52" t="s">
        <v>41</v>
      </c>
      <c r="C294" s="61" t="s">
        <v>197</v>
      </c>
      <c r="D294" s="52" t="s">
        <v>198</v>
      </c>
      <c r="E294" s="52" t="n">
        <v>4</v>
      </c>
      <c r="F294" s="53"/>
      <c r="G294" s="55"/>
      <c r="H294" s="55"/>
      <c r="I294" s="55"/>
      <c r="J294" s="56"/>
      <c r="K294" s="153" t="n">
        <f aca="false">H294+I294+J294</f>
        <v>0</v>
      </c>
      <c r="L294" s="167" t="n">
        <f aca="false">ROUND(E294*F294,2)</f>
        <v>0</v>
      </c>
      <c r="M294" s="55" t="n">
        <f aca="false">ROUND(E294*H294,2)</f>
        <v>0</v>
      </c>
      <c r="N294" s="55" t="n">
        <f aca="false">ROUND(E294*I294,2)</f>
        <v>0</v>
      </c>
      <c r="O294" s="55" t="n">
        <f aca="false">ROUND(E294*J294,2)</f>
        <v>0</v>
      </c>
      <c r="P294" s="153" t="n">
        <f aca="false">SUM(M294:O294)</f>
        <v>0</v>
      </c>
      <c r="Q294" s="37"/>
      <c r="R294" s="168"/>
      <c r="S294" s="169"/>
    </row>
    <row r="295" s="170" customFormat="true" ht="12.75" hidden="false" customHeight="true" outlineLevel="0" collapsed="false">
      <c r="A295" s="52" t="n">
        <f aca="false">A294+1</f>
        <v>9</v>
      </c>
      <c r="B295" s="52" t="s">
        <v>41</v>
      </c>
      <c r="C295" s="171" t="s">
        <v>199</v>
      </c>
      <c r="D295" s="52" t="s">
        <v>50</v>
      </c>
      <c r="E295" s="52" t="n">
        <v>9</v>
      </c>
      <c r="F295" s="172"/>
      <c r="G295" s="55"/>
      <c r="H295" s="173"/>
      <c r="I295" s="55"/>
      <c r="J295" s="56"/>
      <c r="K295" s="153" t="n">
        <f aca="false">H295+I295+J295</f>
        <v>0</v>
      </c>
      <c r="L295" s="167" t="n">
        <f aca="false">ROUND(E295*F295,2)</f>
        <v>0</v>
      </c>
      <c r="M295" s="55" t="n">
        <f aca="false">ROUND(E295*H295,2)</f>
        <v>0</v>
      </c>
      <c r="N295" s="55" t="n">
        <f aca="false">ROUND(E295*I295,2)</f>
        <v>0</v>
      </c>
      <c r="O295" s="55" t="n">
        <f aca="false">ROUND(E295*J295,2)</f>
        <v>0</v>
      </c>
      <c r="P295" s="153" t="n">
        <f aca="false">SUM(M295:O295)</f>
        <v>0</v>
      </c>
      <c r="Q295" s="37"/>
      <c r="R295" s="168"/>
      <c r="S295" s="169"/>
    </row>
    <row r="296" s="170" customFormat="true" ht="12.75" hidden="false" customHeight="true" outlineLevel="0" collapsed="false">
      <c r="A296" s="52" t="n">
        <f aca="false">A295+1</f>
        <v>10</v>
      </c>
      <c r="B296" s="52" t="s">
        <v>41</v>
      </c>
      <c r="C296" s="174" t="s">
        <v>200</v>
      </c>
      <c r="D296" s="91" t="s">
        <v>50</v>
      </c>
      <c r="E296" s="175" t="n">
        <v>6</v>
      </c>
      <c r="F296" s="167"/>
      <c r="G296" s="55"/>
      <c r="H296" s="55"/>
      <c r="I296" s="55"/>
      <c r="J296" s="56"/>
      <c r="K296" s="153" t="n">
        <f aca="false">H296+I296+J296</f>
        <v>0</v>
      </c>
      <c r="L296" s="167" t="n">
        <f aca="false">ROUND(E296*F296,2)</f>
        <v>0</v>
      </c>
      <c r="M296" s="55" t="n">
        <f aca="false">ROUND(E296*H296,2)</f>
        <v>0</v>
      </c>
      <c r="N296" s="55" t="n">
        <f aca="false">ROUND(E296*I296,2)</f>
        <v>0</v>
      </c>
      <c r="O296" s="55" t="n">
        <f aca="false">ROUND(E296*J296,2)</f>
        <v>0</v>
      </c>
      <c r="P296" s="153" t="n">
        <f aca="false">SUM(M296:O296)</f>
        <v>0</v>
      </c>
      <c r="Q296" s="37"/>
      <c r="R296" s="168"/>
      <c r="S296" s="169"/>
    </row>
    <row r="297" s="170" customFormat="true" ht="12.75" hidden="false" customHeight="true" outlineLevel="0" collapsed="false">
      <c r="A297" s="52" t="n">
        <f aca="false">A296+1</f>
        <v>11</v>
      </c>
      <c r="B297" s="52" t="s">
        <v>41</v>
      </c>
      <c r="C297" s="174" t="s">
        <v>201</v>
      </c>
      <c r="D297" s="91" t="s">
        <v>50</v>
      </c>
      <c r="E297" s="175" t="n">
        <v>12</v>
      </c>
      <c r="F297" s="167"/>
      <c r="G297" s="55"/>
      <c r="H297" s="55"/>
      <c r="I297" s="55"/>
      <c r="J297" s="56"/>
      <c r="K297" s="153" t="n">
        <f aca="false">H297+I297+J297</f>
        <v>0</v>
      </c>
      <c r="L297" s="167" t="n">
        <f aca="false">ROUND(E297*F297,2)</f>
        <v>0</v>
      </c>
      <c r="M297" s="55" t="n">
        <f aca="false">ROUND(E297*H297,2)</f>
        <v>0</v>
      </c>
      <c r="N297" s="55" t="n">
        <f aca="false">ROUND(E297*I297,2)</f>
        <v>0</v>
      </c>
      <c r="O297" s="55" t="n">
        <f aca="false">ROUND(E297*J297,2)</f>
        <v>0</v>
      </c>
      <c r="P297" s="153" t="n">
        <f aca="false">SUM(M297:O297)</f>
        <v>0</v>
      </c>
      <c r="Q297" s="37"/>
      <c r="R297" s="168"/>
      <c r="S297" s="169"/>
    </row>
    <row r="298" s="170" customFormat="true" ht="12.75" hidden="false" customHeight="true" outlineLevel="0" collapsed="false">
      <c r="A298" s="52" t="n">
        <f aca="false">A297+1</f>
        <v>12</v>
      </c>
      <c r="B298" s="52" t="s">
        <v>41</v>
      </c>
      <c r="C298" s="174" t="s">
        <v>202</v>
      </c>
      <c r="D298" s="91" t="s">
        <v>50</v>
      </c>
      <c r="E298" s="175" t="n">
        <v>4</v>
      </c>
      <c r="F298" s="167"/>
      <c r="G298" s="55"/>
      <c r="H298" s="55"/>
      <c r="I298" s="55"/>
      <c r="J298" s="56"/>
      <c r="K298" s="153" t="n">
        <f aca="false">H298+I298+J298</f>
        <v>0</v>
      </c>
      <c r="L298" s="167" t="n">
        <f aca="false">ROUND(E298*F298,2)</f>
        <v>0</v>
      </c>
      <c r="M298" s="55" t="n">
        <f aca="false">ROUND(E298*H298,2)</f>
        <v>0</v>
      </c>
      <c r="N298" s="55" t="n">
        <f aca="false">ROUND(E298*I298,2)</f>
        <v>0</v>
      </c>
      <c r="O298" s="55" t="n">
        <f aca="false">ROUND(E298*J298,2)</f>
        <v>0</v>
      </c>
      <c r="P298" s="153" t="n">
        <f aca="false">SUM(M298:O298)</f>
        <v>0</v>
      </c>
      <c r="Q298" s="37"/>
      <c r="R298" s="168"/>
      <c r="S298" s="169"/>
    </row>
    <row r="299" s="170" customFormat="true" ht="12.75" hidden="false" customHeight="true" outlineLevel="0" collapsed="false">
      <c r="A299" s="52" t="n">
        <f aca="false">A298+1</f>
        <v>13</v>
      </c>
      <c r="B299" s="52" t="s">
        <v>41</v>
      </c>
      <c r="C299" s="176" t="s">
        <v>203</v>
      </c>
      <c r="D299" s="75" t="s">
        <v>83</v>
      </c>
      <c r="E299" s="52" t="n">
        <v>1</v>
      </c>
      <c r="F299" s="177"/>
      <c r="G299" s="55"/>
      <c r="H299" s="65"/>
      <c r="I299" s="55"/>
      <c r="J299" s="56"/>
      <c r="K299" s="153" t="n">
        <f aca="false">H299+I299+J299</f>
        <v>0</v>
      </c>
      <c r="L299" s="167" t="n">
        <f aca="false">ROUND(E299*F299,2)</f>
        <v>0</v>
      </c>
      <c r="M299" s="55" t="n">
        <f aca="false">ROUND(E299*H299,2)</f>
        <v>0</v>
      </c>
      <c r="N299" s="55" t="n">
        <f aca="false">ROUND(E299*I299,2)</f>
        <v>0</v>
      </c>
      <c r="O299" s="55" t="n">
        <f aca="false">ROUND(E299*J299,2)</f>
        <v>0</v>
      </c>
      <c r="P299" s="153" t="n">
        <f aca="false">SUM(M299:O299)</f>
        <v>0</v>
      </c>
      <c r="Q299" s="37"/>
      <c r="R299" s="168"/>
      <c r="S299" s="169"/>
    </row>
    <row r="300" s="170" customFormat="true" ht="12.75" hidden="false" customHeight="true" outlineLevel="0" collapsed="false">
      <c r="A300" s="52" t="n">
        <f aca="false">A299+1</f>
        <v>14</v>
      </c>
      <c r="B300" s="52" t="s">
        <v>41</v>
      </c>
      <c r="C300" s="174" t="s">
        <v>204</v>
      </c>
      <c r="D300" s="91" t="s">
        <v>50</v>
      </c>
      <c r="E300" s="175" t="n">
        <v>6</v>
      </c>
      <c r="F300" s="167"/>
      <c r="G300" s="55"/>
      <c r="H300" s="55"/>
      <c r="I300" s="55"/>
      <c r="J300" s="56"/>
      <c r="K300" s="153" t="n">
        <f aca="false">H300+I300+J300</f>
        <v>0</v>
      </c>
      <c r="L300" s="167" t="n">
        <f aca="false">ROUND(E300*F300,2)</f>
        <v>0</v>
      </c>
      <c r="M300" s="55" t="n">
        <f aca="false">ROUND(E300*H300,2)</f>
        <v>0</v>
      </c>
      <c r="N300" s="55" t="n">
        <f aca="false">ROUND(E300*I300,2)</f>
        <v>0</v>
      </c>
      <c r="O300" s="55" t="n">
        <f aca="false">ROUND(E300*J300,2)</f>
        <v>0</v>
      </c>
      <c r="P300" s="153" t="n">
        <f aca="false">SUM(M300:O300)</f>
        <v>0</v>
      </c>
      <c r="Q300" s="37"/>
      <c r="R300" s="168"/>
      <c r="S300" s="169"/>
    </row>
    <row r="301" s="170" customFormat="true" ht="12.75" hidden="false" customHeight="true" outlineLevel="0" collapsed="false">
      <c r="A301" s="52" t="n">
        <f aca="false">A300+1</f>
        <v>15</v>
      </c>
      <c r="B301" s="52" t="s">
        <v>41</v>
      </c>
      <c r="C301" s="174" t="s">
        <v>205</v>
      </c>
      <c r="D301" s="91" t="s">
        <v>50</v>
      </c>
      <c r="E301" s="175" t="n">
        <v>12</v>
      </c>
      <c r="F301" s="167"/>
      <c r="G301" s="55"/>
      <c r="H301" s="55"/>
      <c r="I301" s="55"/>
      <c r="J301" s="56"/>
      <c r="K301" s="153" t="n">
        <f aca="false">H301+I301+J301</f>
        <v>0</v>
      </c>
      <c r="L301" s="167" t="n">
        <f aca="false">ROUND(E301*F301,2)</f>
        <v>0</v>
      </c>
      <c r="M301" s="55" t="n">
        <f aca="false">ROUND(E301*H301,2)</f>
        <v>0</v>
      </c>
      <c r="N301" s="55" t="n">
        <f aca="false">ROUND(E301*I301,2)</f>
        <v>0</v>
      </c>
      <c r="O301" s="55" t="n">
        <f aca="false">ROUND(E301*J301,2)</f>
        <v>0</v>
      </c>
      <c r="P301" s="153" t="n">
        <f aca="false">SUM(M301:O301)</f>
        <v>0</v>
      </c>
      <c r="Q301" s="37"/>
      <c r="R301" s="168"/>
      <c r="S301" s="169"/>
    </row>
    <row r="302" s="170" customFormat="true" ht="12.75" hidden="false" customHeight="true" outlineLevel="0" collapsed="false">
      <c r="A302" s="52" t="n">
        <f aca="false">A301+1</f>
        <v>16</v>
      </c>
      <c r="B302" s="52" t="s">
        <v>41</v>
      </c>
      <c r="C302" s="174" t="s">
        <v>206</v>
      </c>
      <c r="D302" s="91" t="s">
        <v>50</v>
      </c>
      <c r="E302" s="175" t="n">
        <v>4</v>
      </c>
      <c r="F302" s="167"/>
      <c r="G302" s="55"/>
      <c r="H302" s="55"/>
      <c r="I302" s="55"/>
      <c r="J302" s="56"/>
      <c r="K302" s="153" t="n">
        <f aca="false">H302+I302+J302</f>
        <v>0</v>
      </c>
      <c r="L302" s="167" t="n">
        <f aca="false">ROUND(E302*F302,2)</f>
        <v>0</v>
      </c>
      <c r="M302" s="55" t="n">
        <f aca="false">ROUND(E302*H302,2)</f>
        <v>0</v>
      </c>
      <c r="N302" s="55" t="n">
        <f aca="false">ROUND(E302*I302,2)</f>
        <v>0</v>
      </c>
      <c r="O302" s="55" t="n">
        <f aca="false">ROUND(E302*J302,2)</f>
        <v>0</v>
      </c>
      <c r="P302" s="153" t="n">
        <f aca="false">SUM(M302:O302)</f>
        <v>0</v>
      </c>
      <c r="Q302" s="37"/>
      <c r="R302" s="168"/>
      <c r="S302" s="169"/>
    </row>
    <row r="303" s="170" customFormat="true" ht="12.75" hidden="false" customHeight="true" outlineLevel="0" collapsed="false">
      <c r="A303" s="52" t="n">
        <f aca="false">A302+1</f>
        <v>17</v>
      </c>
      <c r="B303" s="52" t="s">
        <v>41</v>
      </c>
      <c r="C303" s="178" t="s">
        <v>207</v>
      </c>
      <c r="D303" s="179" t="s">
        <v>198</v>
      </c>
      <c r="E303" s="63" t="n">
        <v>2</v>
      </c>
      <c r="F303" s="180"/>
      <c r="G303" s="55"/>
      <c r="H303" s="65"/>
      <c r="I303" s="55"/>
      <c r="J303" s="56"/>
      <c r="K303" s="153" t="n">
        <f aca="false">H303+I303+J303</f>
        <v>0</v>
      </c>
      <c r="L303" s="167" t="n">
        <f aca="false">ROUND(E303*F303,2)</f>
        <v>0</v>
      </c>
      <c r="M303" s="55" t="n">
        <f aca="false">ROUND(E303*H303,2)</f>
        <v>0</v>
      </c>
      <c r="N303" s="55" t="n">
        <f aca="false">ROUND(E303*I303,2)</f>
        <v>0</v>
      </c>
      <c r="O303" s="55" t="n">
        <f aca="false">ROUND(E303*J303,2)</f>
        <v>0</v>
      </c>
      <c r="P303" s="153" t="n">
        <f aca="false">SUM(M303:O303)</f>
        <v>0</v>
      </c>
      <c r="Q303" s="37"/>
      <c r="R303" s="168"/>
      <c r="S303" s="169"/>
    </row>
    <row r="304" s="10" customFormat="true" ht="12.75" hidden="false" customHeight="true" outlineLevel="0" collapsed="false">
      <c r="A304" s="52" t="n">
        <f aca="false">A303+1</f>
        <v>18</v>
      </c>
      <c r="B304" s="52" t="s">
        <v>41</v>
      </c>
      <c r="C304" s="130" t="s">
        <v>208</v>
      </c>
      <c r="D304" s="70" t="s">
        <v>53</v>
      </c>
      <c r="E304" s="52" t="n">
        <v>4</v>
      </c>
      <c r="F304" s="53"/>
      <c r="G304" s="55"/>
      <c r="H304" s="55"/>
      <c r="I304" s="55"/>
      <c r="J304" s="56"/>
      <c r="K304" s="153" t="n">
        <f aca="false">H304+I304+J304</f>
        <v>0</v>
      </c>
      <c r="L304" s="167" t="n">
        <f aca="false">ROUND(E304*F304,2)</f>
        <v>0</v>
      </c>
      <c r="M304" s="55" t="n">
        <f aca="false">ROUND(E304*H304,2)</f>
        <v>0</v>
      </c>
      <c r="N304" s="55" t="n">
        <f aca="false">ROUND(E304*I304,2)</f>
        <v>0</v>
      </c>
      <c r="O304" s="55" t="n">
        <f aca="false">ROUND(E304*J304,2)</f>
        <v>0</v>
      </c>
      <c r="P304" s="153" t="n">
        <f aca="false">SUM(M304:O304)</f>
        <v>0</v>
      </c>
      <c r="Q304" s="37"/>
      <c r="R304" s="37"/>
      <c r="S304" s="8"/>
    </row>
    <row r="305" s="10" customFormat="true" ht="12.75" hidden="false" customHeight="true" outlineLevel="0" collapsed="false">
      <c r="A305" s="52" t="n">
        <f aca="false">A304+1</f>
        <v>19</v>
      </c>
      <c r="B305" s="52" t="s">
        <v>41</v>
      </c>
      <c r="C305" s="130" t="s">
        <v>209</v>
      </c>
      <c r="D305" s="70" t="s">
        <v>53</v>
      </c>
      <c r="E305" s="52" t="n">
        <v>1</v>
      </c>
      <c r="F305" s="53"/>
      <c r="G305" s="55"/>
      <c r="H305" s="55"/>
      <c r="I305" s="55"/>
      <c r="J305" s="56"/>
      <c r="K305" s="153" t="n">
        <f aca="false">H305+I305+J305</f>
        <v>0</v>
      </c>
      <c r="L305" s="167" t="n">
        <f aca="false">ROUND(E305*F305,2)</f>
        <v>0</v>
      </c>
      <c r="M305" s="55" t="n">
        <f aca="false">ROUND(E305*H305,2)</f>
        <v>0</v>
      </c>
      <c r="N305" s="55" t="n">
        <f aca="false">ROUND(E305*I305,2)</f>
        <v>0</v>
      </c>
      <c r="O305" s="55" t="n">
        <f aca="false">ROUND(E305*J305,2)</f>
        <v>0</v>
      </c>
      <c r="P305" s="153" t="n">
        <f aca="false">SUM(M305:O305)</f>
        <v>0</v>
      </c>
      <c r="Q305" s="37"/>
      <c r="R305" s="37"/>
      <c r="S305" s="8"/>
    </row>
    <row r="306" s="10" customFormat="true" ht="12.75" hidden="false" customHeight="true" outlineLevel="0" collapsed="false">
      <c r="A306" s="52" t="n">
        <f aca="false">A305+1</f>
        <v>20</v>
      </c>
      <c r="B306" s="52" t="s">
        <v>41</v>
      </c>
      <c r="C306" s="130" t="s">
        <v>210</v>
      </c>
      <c r="D306" s="70" t="s">
        <v>53</v>
      </c>
      <c r="E306" s="52" t="n">
        <v>4</v>
      </c>
      <c r="F306" s="53"/>
      <c r="G306" s="55"/>
      <c r="H306" s="55"/>
      <c r="I306" s="55"/>
      <c r="J306" s="56"/>
      <c r="K306" s="153" t="n">
        <f aca="false">H306+I306+J306</f>
        <v>0</v>
      </c>
      <c r="L306" s="167" t="n">
        <f aca="false">ROUND(E306*F306,2)</f>
        <v>0</v>
      </c>
      <c r="M306" s="55" t="n">
        <f aca="false">ROUND(E306*H306,2)</f>
        <v>0</v>
      </c>
      <c r="N306" s="55" t="n">
        <f aca="false">ROUND(E306*I306,2)</f>
        <v>0</v>
      </c>
      <c r="O306" s="55" t="n">
        <f aca="false">ROUND(E306*J306,2)</f>
        <v>0</v>
      </c>
      <c r="P306" s="153" t="n">
        <f aca="false">SUM(M306:O306)</f>
        <v>0</v>
      </c>
      <c r="Q306" s="37"/>
      <c r="R306" s="37"/>
      <c r="S306" s="8"/>
    </row>
    <row r="307" s="10" customFormat="true" ht="12.75" hidden="false" customHeight="true" outlineLevel="0" collapsed="false">
      <c r="A307" s="52" t="n">
        <f aca="false">A306+1</f>
        <v>21</v>
      </c>
      <c r="B307" s="52" t="s">
        <v>41</v>
      </c>
      <c r="C307" s="130" t="s">
        <v>211</v>
      </c>
      <c r="D307" s="70" t="s">
        <v>53</v>
      </c>
      <c r="E307" s="52" t="n">
        <v>1</v>
      </c>
      <c r="F307" s="53"/>
      <c r="G307" s="55"/>
      <c r="H307" s="55"/>
      <c r="I307" s="55"/>
      <c r="J307" s="56"/>
      <c r="K307" s="153" t="n">
        <f aca="false">H307+I307+J307</f>
        <v>0</v>
      </c>
      <c r="L307" s="167" t="n">
        <f aca="false">ROUND(E307*F307,2)</f>
        <v>0</v>
      </c>
      <c r="M307" s="55" t="n">
        <f aca="false">ROUND(E307*H307,2)</f>
        <v>0</v>
      </c>
      <c r="N307" s="55" t="n">
        <f aca="false">ROUND(E307*I307,2)</f>
        <v>0</v>
      </c>
      <c r="O307" s="55" t="n">
        <f aca="false">ROUND(E307*J307,2)</f>
        <v>0</v>
      </c>
      <c r="P307" s="153" t="n">
        <f aca="false">SUM(M307:O307)</f>
        <v>0</v>
      </c>
      <c r="Q307" s="37"/>
      <c r="R307" s="37"/>
      <c r="S307" s="8"/>
    </row>
    <row r="308" s="10" customFormat="true" ht="12.75" hidden="false" customHeight="true" outlineLevel="0" collapsed="false">
      <c r="A308" s="52" t="n">
        <f aca="false">A307+1</f>
        <v>22</v>
      </c>
      <c r="B308" s="52" t="s">
        <v>41</v>
      </c>
      <c r="C308" s="130" t="s">
        <v>212</v>
      </c>
      <c r="D308" s="70" t="s">
        <v>53</v>
      </c>
      <c r="E308" s="52" t="n">
        <v>4</v>
      </c>
      <c r="F308" s="53"/>
      <c r="G308" s="55"/>
      <c r="H308" s="55"/>
      <c r="I308" s="55"/>
      <c r="J308" s="56"/>
      <c r="K308" s="153" t="n">
        <f aca="false">H308+I308+J308</f>
        <v>0</v>
      </c>
      <c r="L308" s="167" t="n">
        <f aca="false">ROUND(E308*F308,2)</f>
        <v>0</v>
      </c>
      <c r="M308" s="55" t="n">
        <f aca="false">ROUND(E308*H308,2)</f>
        <v>0</v>
      </c>
      <c r="N308" s="55" t="n">
        <f aca="false">ROUND(E308*I308,2)</f>
        <v>0</v>
      </c>
      <c r="O308" s="55" t="n">
        <f aca="false">ROUND(E308*J308,2)</f>
        <v>0</v>
      </c>
      <c r="P308" s="153" t="n">
        <f aca="false">SUM(M308:O308)</f>
        <v>0</v>
      </c>
      <c r="Q308" s="37"/>
      <c r="R308" s="37"/>
      <c r="S308" s="8"/>
    </row>
    <row r="309" s="10" customFormat="true" ht="12.75" hidden="false" customHeight="true" outlineLevel="0" collapsed="false">
      <c r="A309" s="52" t="n">
        <f aca="false">A308+1</f>
        <v>23</v>
      </c>
      <c r="B309" s="52" t="s">
        <v>41</v>
      </c>
      <c r="C309" s="130" t="s">
        <v>213</v>
      </c>
      <c r="D309" s="70" t="s">
        <v>53</v>
      </c>
      <c r="E309" s="52" t="n">
        <v>1</v>
      </c>
      <c r="F309" s="53"/>
      <c r="G309" s="55"/>
      <c r="H309" s="55"/>
      <c r="I309" s="55"/>
      <c r="J309" s="56"/>
      <c r="K309" s="153" t="n">
        <f aca="false">H309+I309+J309</f>
        <v>0</v>
      </c>
      <c r="L309" s="167" t="n">
        <f aca="false">ROUND(E309*F309,2)</f>
        <v>0</v>
      </c>
      <c r="M309" s="55" t="n">
        <f aca="false">ROUND(E309*H309,2)</f>
        <v>0</v>
      </c>
      <c r="N309" s="55" t="n">
        <f aca="false">ROUND(E309*I309,2)</f>
        <v>0</v>
      </c>
      <c r="O309" s="55" t="n">
        <f aca="false">ROUND(E309*J309,2)</f>
        <v>0</v>
      </c>
      <c r="P309" s="153" t="n">
        <f aca="false">SUM(M309:O309)</f>
        <v>0</v>
      </c>
      <c r="Q309" s="37"/>
      <c r="R309" s="37"/>
      <c r="S309" s="8"/>
    </row>
    <row r="310" s="10" customFormat="true" ht="12.75" hidden="false" customHeight="true" outlineLevel="0" collapsed="false">
      <c r="A310" s="52" t="n">
        <f aca="false">A309+1</f>
        <v>24</v>
      </c>
      <c r="B310" s="52" t="s">
        <v>41</v>
      </c>
      <c r="C310" s="130" t="s">
        <v>214</v>
      </c>
      <c r="D310" s="70" t="s">
        <v>53</v>
      </c>
      <c r="E310" s="52" t="n">
        <v>3</v>
      </c>
      <c r="F310" s="53"/>
      <c r="G310" s="55"/>
      <c r="H310" s="55"/>
      <c r="I310" s="55"/>
      <c r="J310" s="56"/>
      <c r="K310" s="153" t="n">
        <f aca="false">H310+I310+J310</f>
        <v>0</v>
      </c>
      <c r="L310" s="167" t="n">
        <f aca="false">ROUND(E310*F310,2)</f>
        <v>0</v>
      </c>
      <c r="M310" s="55" t="n">
        <f aca="false">ROUND(E310*H310,2)</f>
        <v>0</v>
      </c>
      <c r="N310" s="55" t="n">
        <f aca="false">ROUND(E310*I310,2)</f>
        <v>0</v>
      </c>
      <c r="O310" s="55" t="n">
        <f aca="false">ROUND(E310*J310,2)</f>
        <v>0</v>
      </c>
      <c r="P310" s="153" t="n">
        <f aca="false">SUM(M310:O310)</f>
        <v>0</v>
      </c>
      <c r="Q310" s="37"/>
      <c r="R310" s="37"/>
      <c r="S310" s="8"/>
    </row>
    <row r="311" s="10" customFormat="true" ht="12.75" hidden="false" customHeight="true" outlineLevel="0" collapsed="false">
      <c r="A311" s="52" t="n">
        <f aca="false">A310+1</f>
        <v>25</v>
      </c>
      <c r="B311" s="52" t="s">
        <v>41</v>
      </c>
      <c r="C311" s="130" t="s">
        <v>215</v>
      </c>
      <c r="D311" s="70" t="s">
        <v>53</v>
      </c>
      <c r="E311" s="52" t="n">
        <v>1</v>
      </c>
      <c r="F311" s="53"/>
      <c r="G311" s="55"/>
      <c r="H311" s="55"/>
      <c r="I311" s="55"/>
      <c r="J311" s="56"/>
      <c r="K311" s="153" t="n">
        <f aca="false">H311+I311+J311</f>
        <v>0</v>
      </c>
      <c r="L311" s="167" t="n">
        <f aca="false">ROUND(E311*F311,2)</f>
        <v>0</v>
      </c>
      <c r="M311" s="55" t="n">
        <f aca="false">ROUND(E311*H311,2)</f>
        <v>0</v>
      </c>
      <c r="N311" s="55" t="n">
        <f aca="false">ROUND(E311*I311,2)</f>
        <v>0</v>
      </c>
      <c r="O311" s="55" t="n">
        <f aca="false">ROUND(E311*J311,2)</f>
        <v>0</v>
      </c>
      <c r="P311" s="153" t="n">
        <f aca="false">SUM(M311:O311)</f>
        <v>0</v>
      </c>
      <c r="Q311" s="37"/>
      <c r="R311" s="37"/>
      <c r="S311" s="8"/>
    </row>
    <row r="312" s="10" customFormat="true" ht="12.75" hidden="false" customHeight="true" outlineLevel="0" collapsed="false">
      <c r="A312" s="52" t="n">
        <f aca="false">A311+1</f>
        <v>26</v>
      </c>
      <c r="B312" s="52" t="s">
        <v>41</v>
      </c>
      <c r="C312" s="181" t="s">
        <v>216</v>
      </c>
      <c r="D312" s="70" t="s">
        <v>53</v>
      </c>
      <c r="E312" s="52" t="n">
        <v>15</v>
      </c>
      <c r="F312" s="53"/>
      <c r="G312" s="55"/>
      <c r="H312" s="55"/>
      <c r="I312" s="55"/>
      <c r="J312" s="56"/>
      <c r="K312" s="153" t="n">
        <f aca="false">H312+I312+J312</f>
        <v>0</v>
      </c>
      <c r="L312" s="167" t="n">
        <f aca="false">ROUND(E312*F312,2)</f>
        <v>0</v>
      </c>
      <c r="M312" s="55" t="n">
        <f aca="false">ROUND(E312*H312,2)</f>
        <v>0</v>
      </c>
      <c r="N312" s="55" t="n">
        <f aca="false">ROUND(E312*I312,2)</f>
        <v>0</v>
      </c>
      <c r="O312" s="55" t="n">
        <f aca="false">ROUND(E312*J312,2)</f>
        <v>0</v>
      </c>
      <c r="P312" s="153" t="n">
        <f aca="false">SUM(M312:O312)</f>
        <v>0</v>
      </c>
      <c r="Q312" s="37"/>
      <c r="R312" s="37"/>
      <c r="S312" s="8"/>
    </row>
    <row r="313" s="10" customFormat="true" ht="12.75" hidden="false" customHeight="true" outlineLevel="0" collapsed="false">
      <c r="A313" s="52" t="n">
        <f aca="false">A312+1</f>
        <v>27</v>
      </c>
      <c r="B313" s="52" t="s">
        <v>41</v>
      </c>
      <c r="C313" s="130" t="s">
        <v>217</v>
      </c>
      <c r="D313" s="70" t="s">
        <v>83</v>
      </c>
      <c r="E313" s="52" t="n">
        <v>1</v>
      </c>
      <c r="F313" s="53"/>
      <c r="G313" s="55"/>
      <c r="H313" s="55"/>
      <c r="I313" s="55"/>
      <c r="J313" s="56"/>
      <c r="K313" s="153" t="n">
        <f aca="false">H313+I313+J313</f>
        <v>0</v>
      </c>
      <c r="L313" s="167" t="n">
        <f aca="false">ROUND(E313*F313,2)</f>
        <v>0</v>
      </c>
      <c r="M313" s="55" t="n">
        <f aca="false">ROUND(E313*H313,2)</f>
        <v>0</v>
      </c>
      <c r="N313" s="55" t="n">
        <f aca="false">ROUND(E313*I313,2)</f>
        <v>0</v>
      </c>
      <c r="O313" s="55" t="n">
        <f aca="false">ROUND(E313*J313,2)</f>
        <v>0</v>
      </c>
      <c r="P313" s="153" t="n">
        <f aca="false">SUM(M313:O313)</f>
        <v>0</v>
      </c>
      <c r="Q313" s="37"/>
      <c r="R313" s="37"/>
      <c r="S313" s="8"/>
    </row>
    <row r="314" s="170" customFormat="true" ht="12.75" hidden="false" customHeight="true" outlineLevel="0" collapsed="false">
      <c r="A314" s="52" t="n">
        <f aca="false">A313+1</f>
        <v>28</v>
      </c>
      <c r="B314" s="52" t="s">
        <v>41</v>
      </c>
      <c r="C314" s="171" t="s">
        <v>218</v>
      </c>
      <c r="D314" s="52" t="s">
        <v>186</v>
      </c>
      <c r="E314" s="52" t="n">
        <v>1</v>
      </c>
      <c r="F314" s="53"/>
      <c r="G314" s="55"/>
      <c r="H314" s="182"/>
      <c r="I314" s="55"/>
      <c r="J314" s="56"/>
      <c r="K314" s="153" t="n">
        <f aca="false">H314+I314+J314</f>
        <v>0</v>
      </c>
      <c r="L314" s="167" t="n">
        <f aca="false">ROUND(E314*F314,2)</f>
        <v>0</v>
      </c>
      <c r="M314" s="55" t="n">
        <f aca="false">ROUND(E314*H314,2)</f>
        <v>0</v>
      </c>
      <c r="N314" s="55" t="n">
        <f aca="false">ROUND(E314*I314,2)</f>
        <v>0</v>
      </c>
      <c r="O314" s="55" t="n">
        <f aca="false">ROUND(E314*J314,2)</f>
        <v>0</v>
      </c>
      <c r="P314" s="153" t="n">
        <f aca="false">SUM(M314:O314)</f>
        <v>0</v>
      </c>
      <c r="Q314" s="37"/>
      <c r="R314" s="168"/>
      <c r="S314" s="169"/>
    </row>
    <row r="315" s="170" customFormat="true" ht="12.75" hidden="false" customHeight="true" outlineLevel="0" collapsed="false">
      <c r="A315" s="155" t="n">
        <f aca="false">A314+1</f>
        <v>29</v>
      </c>
      <c r="B315" s="155" t="s">
        <v>41</v>
      </c>
      <c r="C315" s="183" t="s">
        <v>191</v>
      </c>
      <c r="D315" s="155" t="s">
        <v>50</v>
      </c>
      <c r="E315" s="80" t="n">
        <v>1</v>
      </c>
      <c r="F315" s="184"/>
      <c r="G315" s="158"/>
      <c r="H315" s="185"/>
      <c r="I315" s="158"/>
      <c r="J315" s="159"/>
      <c r="K315" s="153" t="n">
        <f aca="false">H315+I315+J315</f>
        <v>0</v>
      </c>
      <c r="L315" s="167" t="n">
        <f aca="false">ROUND(E315*F315,2)</f>
        <v>0</v>
      </c>
      <c r="M315" s="55" t="n">
        <f aca="false">ROUND(E315*H315,2)</f>
        <v>0</v>
      </c>
      <c r="N315" s="55" t="n">
        <f aca="false">ROUND(E315*I315,2)</f>
        <v>0</v>
      </c>
      <c r="O315" s="55" t="n">
        <f aca="false">ROUND(E315*J315,2)</f>
        <v>0</v>
      </c>
      <c r="P315" s="153" t="n">
        <f aca="false">SUM(M315:O315)</f>
        <v>0</v>
      </c>
      <c r="Q315" s="37"/>
      <c r="R315" s="168"/>
      <c r="S315" s="169"/>
    </row>
    <row r="316" s="10" customFormat="true" ht="12" hidden="false" customHeight="true" outlineLevel="0" collapsed="false">
      <c r="A316" s="147"/>
      <c r="B316" s="147"/>
      <c r="C316" s="147"/>
      <c r="D316" s="147"/>
      <c r="E316" s="147"/>
      <c r="F316" s="147"/>
      <c r="G316" s="147"/>
      <c r="H316" s="147"/>
      <c r="I316" s="147"/>
      <c r="J316" s="147"/>
      <c r="K316" s="186" t="s">
        <v>105</v>
      </c>
      <c r="L316" s="186" t="n">
        <f aca="false">SUM(L286:L315)</f>
        <v>0</v>
      </c>
      <c r="M316" s="186" t="n">
        <f aca="false">SUM(M286:M315)</f>
        <v>0</v>
      </c>
      <c r="N316" s="186" t="n">
        <f aca="false">SUM(N286:N315)</f>
        <v>0</v>
      </c>
      <c r="O316" s="186" t="n">
        <f aca="false">SUM(O286:O315)</f>
        <v>0</v>
      </c>
      <c r="P316" s="186" t="n">
        <f aca="false">SUM(P286:P315)</f>
        <v>0</v>
      </c>
      <c r="Q316" s="37"/>
      <c r="R316" s="85"/>
      <c r="S316" s="8"/>
    </row>
    <row r="317" s="17" customFormat="true" ht="11.25" hidden="false" customHeight="true" outlineLevel="0" collapsed="false">
      <c r="A317" s="101"/>
      <c r="B317" s="163" t="s">
        <v>32</v>
      </c>
      <c r="C317" s="99" t="s">
        <v>219</v>
      </c>
      <c r="D317" s="101"/>
      <c r="E317" s="164"/>
      <c r="F317" s="165"/>
      <c r="G317" s="105"/>
      <c r="H317" s="105"/>
      <c r="I317" s="105"/>
      <c r="J317" s="105"/>
      <c r="K317" s="166"/>
      <c r="L317" s="165"/>
      <c r="M317" s="105"/>
      <c r="N317" s="105"/>
      <c r="O317" s="105"/>
      <c r="P317" s="166"/>
      <c r="Q317" s="37"/>
      <c r="R317" s="37"/>
      <c r="S317" s="37"/>
    </row>
    <row r="318" s="170" customFormat="true" ht="12.75" hidden="false" customHeight="true" outlineLevel="0" collapsed="false">
      <c r="A318" s="52" t="n">
        <v>1</v>
      </c>
      <c r="B318" s="52" t="s">
        <v>41</v>
      </c>
      <c r="C318" s="61" t="s">
        <v>220</v>
      </c>
      <c r="D318" s="52" t="s">
        <v>53</v>
      </c>
      <c r="E318" s="52" t="n">
        <v>7</v>
      </c>
      <c r="F318" s="53"/>
      <c r="G318" s="55"/>
      <c r="H318" s="55"/>
      <c r="I318" s="55"/>
      <c r="J318" s="56"/>
      <c r="K318" s="153" t="n">
        <f aca="false">H318+I318+J318</f>
        <v>0</v>
      </c>
      <c r="L318" s="167" t="n">
        <f aca="false">ROUND(E318*F318,2)</f>
        <v>0</v>
      </c>
      <c r="M318" s="55" t="n">
        <f aca="false">ROUND(E318*H318,2)</f>
        <v>0</v>
      </c>
      <c r="N318" s="55" t="n">
        <f aca="false">ROUND(E318*I318,2)</f>
        <v>0</v>
      </c>
      <c r="O318" s="55" t="n">
        <f aca="false">ROUND(E318*J318,2)</f>
        <v>0</v>
      </c>
      <c r="P318" s="153" t="n">
        <f aca="false">SUM(M318:O318)</f>
        <v>0</v>
      </c>
      <c r="Q318" s="37"/>
      <c r="R318" s="168"/>
      <c r="S318" s="169"/>
    </row>
    <row r="319" s="170" customFormat="true" ht="12.75" hidden="false" customHeight="true" outlineLevel="0" collapsed="false">
      <c r="A319" s="52" t="n">
        <f aca="false">A318+1</f>
        <v>2</v>
      </c>
      <c r="B319" s="52" t="s">
        <v>41</v>
      </c>
      <c r="C319" s="61" t="s">
        <v>221</v>
      </c>
      <c r="D319" s="52" t="s">
        <v>50</v>
      </c>
      <c r="E319" s="52" t="n">
        <v>12</v>
      </c>
      <c r="F319" s="53"/>
      <c r="G319" s="55"/>
      <c r="H319" s="55"/>
      <c r="I319" s="55"/>
      <c r="J319" s="56"/>
      <c r="K319" s="153" t="n">
        <f aca="false">H319+I319+J319</f>
        <v>0</v>
      </c>
      <c r="L319" s="167" t="n">
        <f aca="false">ROUND(E319*F319,2)</f>
        <v>0</v>
      </c>
      <c r="M319" s="55" t="n">
        <f aca="false">ROUND(E319*H319,2)</f>
        <v>0</v>
      </c>
      <c r="N319" s="55" t="n">
        <f aca="false">ROUND(E319*I319,2)</f>
        <v>0</v>
      </c>
      <c r="O319" s="55" t="n">
        <f aca="false">ROUND(E319*J319,2)</f>
        <v>0</v>
      </c>
      <c r="P319" s="153" t="n">
        <f aca="false">SUM(M319:O319)</f>
        <v>0</v>
      </c>
      <c r="Q319" s="37"/>
      <c r="R319" s="168"/>
      <c r="S319" s="169"/>
    </row>
    <row r="320" s="170" customFormat="true" ht="12.75" hidden="false" customHeight="true" outlineLevel="0" collapsed="false">
      <c r="A320" s="52" t="n">
        <f aca="false">A319+1</f>
        <v>3</v>
      </c>
      <c r="B320" s="52" t="s">
        <v>41</v>
      </c>
      <c r="C320" s="61" t="s">
        <v>222</v>
      </c>
      <c r="D320" s="52" t="s">
        <v>198</v>
      </c>
      <c r="E320" s="52" t="n">
        <v>4</v>
      </c>
      <c r="F320" s="53"/>
      <c r="G320" s="55"/>
      <c r="H320" s="55"/>
      <c r="I320" s="55"/>
      <c r="J320" s="56"/>
      <c r="K320" s="153" t="n">
        <f aca="false">H320+I320+J320</f>
        <v>0</v>
      </c>
      <c r="L320" s="167" t="n">
        <f aca="false">ROUND(E320*F320,2)</f>
        <v>0</v>
      </c>
      <c r="M320" s="55" t="n">
        <f aca="false">ROUND(E320*H320,2)</f>
        <v>0</v>
      </c>
      <c r="N320" s="55" t="n">
        <f aca="false">ROUND(E320*I320,2)</f>
        <v>0</v>
      </c>
      <c r="O320" s="55" t="n">
        <f aca="false">ROUND(E320*J320,2)</f>
        <v>0</v>
      </c>
      <c r="P320" s="153" t="n">
        <f aca="false">SUM(M320:O320)</f>
        <v>0</v>
      </c>
      <c r="Q320" s="37"/>
      <c r="R320" s="168"/>
      <c r="S320" s="169"/>
    </row>
    <row r="321" s="170" customFormat="true" ht="12.75" hidden="false" customHeight="true" outlineLevel="0" collapsed="false">
      <c r="A321" s="52" t="n">
        <f aca="false">A320+1</f>
        <v>4</v>
      </c>
      <c r="B321" s="52" t="s">
        <v>41</v>
      </c>
      <c r="C321" s="171" t="s">
        <v>223</v>
      </c>
      <c r="D321" s="52" t="s">
        <v>50</v>
      </c>
      <c r="E321" s="52" t="n">
        <v>4</v>
      </c>
      <c r="F321" s="172"/>
      <c r="G321" s="55"/>
      <c r="H321" s="55"/>
      <c r="I321" s="55"/>
      <c r="J321" s="56"/>
      <c r="K321" s="153" t="n">
        <f aca="false">H321+I321+J321</f>
        <v>0</v>
      </c>
      <c r="L321" s="167" t="n">
        <f aca="false">ROUND(E321*F321,2)</f>
        <v>0</v>
      </c>
      <c r="M321" s="55" t="n">
        <f aca="false">ROUND(E321*H321,2)</f>
        <v>0</v>
      </c>
      <c r="N321" s="55" t="n">
        <f aca="false">ROUND(E321*I321,2)</f>
        <v>0</v>
      </c>
      <c r="O321" s="55" t="n">
        <f aca="false">ROUND(E321*J321,2)</f>
        <v>0</v>
      </c>
      <c r="P321" s="153" t="n">
        <f aca="false">SUM(M321:O321)</f>
        <v>0</v>
      </c>
      <c r="Q321" s="37"/>
      <c r="R321" s="168"/>
      <c r="S321" s="169"/>
    </row>
    <row r="322" s="170" customFormat="true" ht="12.75" hidden="false" customHeight="true" outlineLevel="0" collapsed="false">
      <c r="A322" s="52" t="n">
        <f aca="false">A321+1</f>
        <v>5</v>
      </c>
      <c r="B322" s="52" t="s">
        <v>41</v>
      </c>
      <c r="C322" s="60" t="s">
        <v>224</v>
      </c>
      <c r="D322" s="52" t="s">
        <v>83</v>
      </c>
      <c r="E322" s="52" t="n">
        <v>1</v>
      </c>
      <c r="F322" s="172"/>
      <c r="G322" s="55"/>
      <c r="H322" s="55"/>
      <c r="I322" s="55"/>
      <c r="J322" s="56"/>
      <c r="K322" s="153" t="n">
        <f aca="false">H322+I322+J322</f>
        <v>0</v>
      </c>
      <c r="L322" s="167" t="n">
        <f aca="false">ROUND(E322*F322,2)</f>
        <v>0</v>
      </c>
      <c r="M322" s="55" t="n">
        <f aca="false">ROUND(E322*H322,2)</f>
        <v>0</v>
      </c>
      <c r="N322" s="55" t="n">
        <f aca="false">ROUND(E322*I322,2)</f>
        <v>0</v>
      </c>
      <c r="O322" s="55" t="n">
        <f aca="false">ROUND(E322*J322,2)</f>
        <v>0</v>
      </c>
      <c r="P322" s="153" t="n">
        <f aca="false">SUM(M322:O322)</f>
        <v>0</v>
      </c>
      <c r="Q322" s="37"/>
      <c r="R322" s="168"/>
      <c r="S322" s="169"/>
    </row>
    <row r="323" s="170" customFormat="true" ht="12.75" hidden="false" customHeight="true" outlineLevel="0" collapsed="false">
      <c r="A323" s="52" t="n">
        <f aca="false">A322+1</f>
        <v>6</v>
      </c>
      <c r="B323" s="52" t="s">
        <v>41</v>
      </c>
      <c r="C323" s="171" t="s">
        <v>225</v>
      </c>
      <c r="D323" s="52" t="s">
        <v>53</v>
      </c>
      <c r="E323" s="52" t="n">
        <v>4</v>
      </c>
      <c r="F323" s="108"/>
      <c r="G323" s="55"/>
      <c r="H323" s="55"/>
      <c r="I323" s="55"/>
      <c r="J323" s="56"/>
      <c r="K323" s="153" t="n">
        <f aca="false">H323+I323+J323</f>
        <v>0</v>
      </c>
      <c r="L323" s="167" t="n">
        <f aca="false">ROUND(E323*F323,2)</f>
        <v>0</v>
      </c>
      <c r="M323" s="55" t="n">
        <f aca="false">ROUND(E323*H323,2)</f>
        <v>0</v>
      </c>
      <c r="N323" s="55" t="n">
        <f aca="false">ROUND(E323*I323,2)</f>
        <v>0</v>
      </c>
      <c r="O323" s="55" t="n">
        <f aca="false">ROUND(E323*J323,2)</f>
        <v>0</v>
      </c>
      <c r="P323" s="153" t="n">
        <f aca="false">SUM(M323:O323)</f>
        <v>0</v>
      </c>
      <c r="Q323" s="37"/>
      <c r="R323" s="168"/>
      <c r="S323" s="169"/>
    </row>
    <row r="324" s="170" customFormat="true" ht="12.75" hidden="false" customHeight="true" outlineLevel="0" collapsed="false">
      <c r="A324" s="52" t="n">
        <f aca="false">A323+1</f>
        <v>7</v>
      </c>
      <c r="B324" s="52" t="s">
        <v>41</v>
      </c>
      <c r="C324" s="171" t="s">
        <v>226</v>
      </c>
      <c r="D324" s="52" t="s">
        <v>53</v>
      </c>
      <c r="E324" s="52" t="n">
        <v>7</v>
      </c>
      <c r="F324" s="53"/>
      <c r="G324" s="55"/>
      <c r="H324" s="55"/>
      <c r="I324" s="55"/>
      <c r="J324" s="56"/>
      <c r="K324" s="153" t="n">
        <f aca="false">H324+I324+J324</f>
        <v>0</v>
      </c>
      <c r="L324" s="167" t="n">
        <f aca="false">ROUND(E324*F324,2)</f>
        <v>0</v>
      </c>
      <c r="M324" s="55" t="n">
        <f aca="false">ROUND(E324*H324,2)</f>
        <v>0</v>
      </c>
      <c r="N324" s="55" t="n">
        <f aca="false">ROUND(E324*I324,2)</f>
        <v>0</v>
      </c>
      <c r="O324" s="55" t="n">
        <f aca="false">ROUND(E324*J324,2)</f>
        <v>0</v>
      </c>
      <c r="P324" s="153" t="n">
        <f aca="false">SUM(M324:O324)</f>
        <v>0</v>
      </c>
      <c r="Q324" s="37"/>
      <c r="R324" s="168"/>
      <c r="S324" s="169"/>
    </row>
    <row r="325" s="170" customFormat="true" ht="12.8" hidden="false" customHeight="false" outlineLevel="0" collapsed="false">
      <c r="A325" s="52" t="n">
        <f aca="false">A324+1</f>
        <v>8</v>
      </c>
      <c r="B325" s="52" t="s">
        <v>41</v>
      </c>
      <c r="C325" s="171" t="s">
        <v>227</v>
      </c>
      <c r="D325" s="52" t="s">
        <v>53</v>
      </c>
      <c r="E325" s="52" t="n">
        <v>14</v>
      </c>
      <c r="F325" s="53"/>
      <c r="G325" s="55"/>
      <c r="H325" s="173"/>
      <c r="I325" s="55"/>
      <c r="J325" s="56"/>
      <c r="K325" s="153" t="n">
        <f aca="false">H325+I325+J325</f>
        <v>0</v>
      </c>
      <c r="L325" s="167" t="n">
        <f aca="false">ROUND(E325*F325,2)</f>
        <v>0</v>
      </c>
      <c r="M325" s="55" t="n">
        <f aca="false">ROUND(E325*H325,2)</f>
        <v>0</v>
      </c>
      <c r="N325" s="55" t="n">
        <f aca="false">ROUND(E325*I325,2)</f>
        <v>0</v>
      </c>
      <c r="O325" s="55" t="n">
        <f aca="false">ROUND(E325*J325,2)</f>
        <v>0</v>
      </c>
      <c r="P325" s="153" t="n">
        <f aca="false">SUM(M325:O325)</f>
        <v>0</v>
      </c>
      <c r="Q325" s="37"/>
      <c r="R325" s="168"/>
      <c r="S325" s="169"/>
    </row>
    <row r="326" s="170" customFormat="true" ht="12.8" hidden="false" customHeight="false" outlineLevel="0" collapsed="false">
      <c r="A326" s="52" t="n">
        <f aca="false">A325+1</f>
        <v>9</v>
      </c>
      <c r="B326" s="52" t="s">
        <v>41</v>
      </c>
      <c r="C326" s="50" t="s">
        <v>228</v>
      </c>
      <c r="D326" s="51" t="s">
        <v>53</v>
      </c>
      <c r="E326" s="52" t="n">
        <v>7</v>
      </c>
      <c r="F326" s="53"/>
      <c r="G326" s="55"/>
      <c r="H326" s="55"/>
      <c r="I326" s="55"/>
      <c r="J326" s="56"/>
      <c r="K326" s="153" t="n">
        <f aca="false">H326+I326+J326</f>
        <v>0</v>
      </c>
      <c r="L326" s="167" t="n">
        <f aca="false">ROUND(E326*F326,2)</f>
        <v>0</v>
      </c>
      <c r="M326" s="55" t="n">
        <f aca="false">ROUND(E326*H326,2)</f>
        <v>0</v>
      </c>
      <c r="N326" s="55" t="n">
        <f aca="false">ROUND(E326*I326,2)</f>
        <v>0</v>
      </c>
      <c r="O326" s="55" t="n">
        <f aca="false">ROUND(E326*J326,2)</f>
        <v>0</v>
      </c>
      <c r="P326" s="153" t="n">
        <f aca="false">SUM(M326:O326)</f>
        <v>0</v>
      </c>
      <c r="Q326" s="37"/>
      <c r="R326" s="168"/>
      <c r="S326" s="169"/>
    </row>
    <row r="327" s="170" customFormat="true" ht="12.8" hidden="false" customHeight="false" outlineLevel="0" collapsed="false">
      <c r="A327" s="52" t="n">
        <f aca="false">A326+1</f>
        <v>10</v>
      </c>
      <c r="B327" s="52" t="s">
        <v>41</v>
      </c>
      <c r="C327" s="171" t="s">
        <v>229</v>
      </c>
      <c r="D327" s="52" t="s">
        <v>53</v>
      </c>
      <c r="E327" s="52" t="n">
        <v>7</v>
      </c>
      <c r="F327" s="53"/>
      <c r="G327" s="55"/>
      <c r="H327" s="173"/>
      <c r="I327" s="56"/>
      <c r="J327" s="56"/>
      <c r="K327" s="153" t="n">
        <f aca="false">H327+I327+J327</f>
        <v>0</v>
      </c>
      <c r="L327" s="167" t="n">
        <f aca="false">ROUND(E327*F327,2)</f>
        <v>0</v>
      </c>
      <c r="M327" s="55" t="n">
        <f aca="false">ROUND(E327*H327,2)</f>
        <v>0</v>
      </c>
      <c r="N327" s="55" t="n">
        <f aca="false">ROUND(E327*I327,2)</f>
        <v>0</v>
      </c>
      <c r="O327" s="55" t="n">
        <f aca="false">ROUND(E327*J327,2)</f>
        <v>0</v>
      </c>
      <c r="P327" s="153" t="n">
        <f aca="false">SUM(M327:O327)</f>
        <v>0</v>
      </c>
      <c r="Q327" s="37"/>
      <c r="R327" s="168"/>
      <c r="S327" s="169"/>
    </row>
    <row r="328" s="170" customFormat="true" ht="12.8" hidden="false" customHeight="false" outlineLevel="0" collapsed="false">
      <c r="A328" s="52" t="n">
        <f aca="false">A327+1</f>
        <v>11</v>
      </c>
      <c r="B328" s="52" t="s">
        <v>41</v>
      </c>
      <c r="C328" s="171" t="s">
        <v>230</v>
      </c>
      <c r="D328" s="52" t="n">
        <v>7</v>
      </c>
      <c r="E328" s="52" t="n">
        <v>2</v>
      </c>
      <c r="F328" s="53"/>
      <c r="G328" s="55"/>
      <c r="H328" s="173"/>
      <c r="I328" s="55"/>
      <c r="J328" s="56"/>
      <c r="K328" s="153" t="n">
        <f aca="false">H328+I328+J328</f>
        <v>0</v>
      </c>
      <c r="L328" s="167" t="n">
        <f aca="false">ROUND(E328*F328,2)</f>
        <v>0</v>
      </c>
      <c r="M328" s="55" t="n">
        <f aca="false">ROUND(E328*H328,2)</f>
        <v>0</v>
      </c>
      <c r="N328" s="55" t="n">
        <f aca="false">ROUND(E328*I328,2)</f>
        <v>0</v>
      </c>
      <c r="O328" s="55" t="n">
        <f aca="false">ROUND(E328*J328,2)</f>
        <v>0</v>
      </c>
      <c r="P328" s="153" t="n">
        <f aca="false">SUM(M328:O328)</f>
        <v>0</v>
      </c>
      <c r="Q328" s="37"/>
      <c r="R328" s="168"/>
      <c r="S328" s="169"/>
    </row>
    <row r="329" s="170" customFormat="true" ht="12.8" hidden="false" customHeight="false" outlineLevel="0" collapsed="false">
      <c r="A329" s="155" t="n">
        <f aca="false">A328+1</f>
        <v>12</v>
      </c>
      <c r="B329" s="155" t="s">
        <v>41</v>
      </c>
      <c r="C329" s="187" t="s">
        <v>185</v>
      </c>
      <c r="D329" s="155" t="s">
        <v>186</v>
      </c>
      <c r="E329" s="155" t="n">
        <v>1</v>
      </c>
      <c r="F329" s="157"/>
      <c r="G329" s="158"/>
      <c r="H329" s="158"/>
      <c r="I329" s="158"/>
      <c r="J329" s="159"/>
      <c r="K329" s="153" t="n">
        <f aca="false">H329+I329+J329</f>
        <v>0</v>
      </c>
      <c r="L329" s="167" t="n">
        <f aca="false">ROUND(E329*F329,2)</f>
        <v>0</v>
      </c>
      <c r="M329" s="55" t="n">
        <f aca="false">ROUND(E329*H329,2)</f>
        <v>0</v>
      </c>
      <c r="N329" s="55" t="n">
        <f aca="false">ROUND(E329*I329,2)</f>
        <v>0</v>
      </c>
      <c r="O329" s="55" t="n">
        <f aca="false">ROUND(E329*J329,2)</f>
        <v>0</v>
      </c>
      <c r="P329" s="153" t="n">
        <f aca="false">SUM(M329:O329)</f>
        <v>0</v>
      </c>
      <c r="Q329" s="37"/>
      <c r="R329" s="168"/>
      <c r="S329" s="169"/>
    </row>
    <row r="330" s="10" customFormat="true" ht="12.8" hidden="false" customHeight="false" outlineLevel="0" collapsed="false">
      <c r="A330" s="147"/>
      <c r="B330" s="147"/>
      <c r="C330" s="147"/>
      <c r="D330" s="147"/>
      <c r="E330" s="147"/>
      <c r="F330" s="147"/>
      <c r="G330" s="147"/>
      <c r="H330" s="147"/>
      <c r="I330" s="147"/>
      <c r="J330" s="147"/>
      <c r="K330" s="186" t="s">
        <v>105</v>
      </c>
      <c r="L330" s="186" t="n">
        <f aca="false">SUM(L317:L329)</f>
        <v>0</v>
      </c>
      <c r="M330" s="186" t="n">
        <f aca="false">SUM(M317:M329)</f>
        <v>0</v>
      </c>
      <c r="N330" s="186" t="n">
        <f aca="false">SUM(N317:N329)</f>
        <v>0</v>
      </c>
      <c r="O330" s="186" t="n">
        <f aca="false">SUM(O317:O329)</f>
        <v>0</v>
      </c>
      <c r="P330" s="186" t="n">
        <f aca="false">SUM(P318:P329)</f>
        <v>0</v>
      </c>
      <c r="Q330" s="37"/>
      <c r="R330" s="85"/>
      <c r="S330" s="8"/>
    </row>
    <row r="331" s="17" customFormat="true" ht="12.8" hidden="false" customHeight="false" outlineLevel="0" collapsed="false">
      <c r="A331" s="101"/>
      <c r="B331" s="163" t="s">
        <v>33</v>
      </c>
      <c r="C331" s="99" t="s">
        <v>231</v>
      </c>
      <c r="D331" s="101"/>
      <c r="E331" s="164"/>
      <c r="F331" s="165"/>
      <c r="G331" s="105"/>
      <c r="H331" s="105"/>
      <c r="I331" s="105"/>
      <c r="J331" s="105"/>
      <c r="K331" s="166"/>
      <c r="L331" s="165"/>
      <c r="M331" s="105"/>
      <c r="N331" s="105"/>
      <c r="O331" s="105"/>
      <c r="P331" s="166"/>
      <c r="Q331" s="37"/>
      <c r="R331" s="37"/>
      <c r="S331" s="37"/>
    </row>
    <row r="332" s="170" customFormat="true" ht="22.15" hidden="false" customHeight="false" outlineLevel="0" collapsed="false">
      <c r="A332" s="52" t="n">
        <v>1</v>
      </c>
      <c r="B332" s="52" t="s">
        <v>41</v>
      </c>
      <c r="C332" s="174" t="s">
        <v>232</v>
      </c>
      <c r="D332" s="91" t="s">
        <v>53</v>
      </c>
      <c r="E332" s="91" t="n">
        <v>1</v>
      </c>
      <c r="F332" s="108"/>
      <c r="G332" s="55"/>
      <c r="H332" s="56"/>
      <c r="I332" s="55"/>
      <c r="J332" s="56"/>
      <c r="K332" s="153" t="n">
        <f aca="false">H332+I332+J332</f>
        <v>0</v>
      </c>
      <c r="L332" s="167" t="n">
        <f aca="false">ROUND(E332*F332,2)</f>
        <v>0</v>
      </c>
      <c r="M332" s="55" t="n">
        <f aca="false">ROUND(E332*H332,2)</f>
        <v>0</v>
      </c>
      <c r="N332" s="55" t="n">
        <f aca="false">ROUND(E332*I332,2)</f>
        <v>0</v>
      </c>
      <c r="O332" s="55" t="n">
        <f aca="false">ROUND(E332*J332,2)</f>
        <v>0</v>
      </c>
      <c r="P332" s="153" t="n">
        <f aca="false">SUM(M332:O332)</f>
        <v>0</v>
      </c>
      <c r="Q332" s="37"/>
      <c r="R332" s="168"/>
      <c r="S332" s="169"/>
    </row>
    <row r="333" s="170" customFormat="true" ht="12.8" hidden="false" customHeight="false" outlineLevel="0" collapsed="false">
      <c r="A333" s="52" t="n">
        <f aca="false">A332+1</f>
        <v>2</v>
      </c>
      <c r="B333" s="52" t="s">
        <v>41</v>
      </c>
      <c r="C333" s="174" t="s">
        <v>233</v>
      </c>
      <c r="D333" s="91" t="s">
        <v>53</v>
      </c>
      <c r="E333" s="91" t="n">
        <v>1</v>
      </c>
      <c r="F333" s="108"/>
      <c r="G333" s="55"/>
      <c r="H333" s="56"/>
      <c r="I333" s="55"/>
      <c r="J333" s="56"/>
      <c r="K333" s="153" t="n">
        <f aca="false">H333+I333+J333</f>
        <v>0</v>
      </c>
      <c r="L333" s="167" t="n">
        <f aca="false">ROUND(E333*F333,2)</f>
        <v>0</v>
      </c>
      <c r="M333" s="55" t="n">
        <f aca="false">ROUND(E333*H333,2)</f>
        <v>0</v>
      </c>
      <c r="N333" s="55" t="n">
        <f aca="false">ROUND(E333*I333,2)</f>
        <v>0</v>
      </c>
      <c r="O333" s="55" t="n">
        <f aca="false">ROUND(E333*J333,2)</f>
        <v>0</v>
      </c>
      <c r="P333" s="153" t="n">
        <f aca="false">SUM(M333:O333)</f>
        <v>0</v>
      </c>
      <c r="Q333" s="37"/>
      <c r="R333" s="168"/>
      <c r="S333" s="169"/>
    </row>
    <row r="334" s="170" customFormat="true" ht="12.8" hidden="false" customHeight="false" outlineLevel="0" collapsed="false">
      <c r="A334" s="52" t="n">
        <f aca="false">A333+1</f>
        <v>3</v>
      </c>
      <c r="B334" s="52" t="s">
        <v>41</v>
      </c>
      <c r="C334" s="174" t="s">
        <v>234</v>
      </c>
      <c r="D334" s="91" t="s">
        <v>50</v>
      </c>
      <c r="E334" s="91" t="n">
        <v>12</v>
      </c>
      <c r="F334" s="108"/>
      <c r="G334" s="55"/>
      <c r="H334" s="56"/>
      <c r="I334" s="55"/>
      <c r="J334" s="56"/>
      <c r="K334" s="153" t="n">
        <f aca="false">H334+I334+J334</f>
        <v>0</v>
      </c>
      <c r="L334" s="167" t="n">
        <f aca="false">ROUND(E334*F334,2)</f>
        <v>0</v>
      </c>
      <c r="M334" s="55" t="n">
        <f aca="false">ROUND(E334*H334,2)</f>
        <v>0</v>
      </c>
      <c r="N334" s="55" t="n">
        <f aca="false">ROUND(E334*I334,2)</f>
        <v>0</v>
      </c>
      <c r="O334" s="55" t="n">
        <f aca="false">ROUND(E334*J334,2)</f>
        <v>0</v>
      </c>
      <c r="P334" s="153" t="n">
        <f aca="false">SUM(M334:O334)</f>
        <v>0</v>
      </c>
      <c r="Q334" s="37"/>
      <c r="R334" s="168"/>
      <c r="S334" s="169"/>
    </row>
    <row r="335" s="170" customFormat="true" ht="12.8" hidden="false" customHeight="false" outlineLevel="0" collapsed="false">
      <c r="A335" s="52" t="n">
        <f aca="false">A334+1</f>
        <v>4</v>
      </c>
      <c r="B335" s="52" t="s">
        <v>41</v>
      </c>
      <c r="C335" s="188" t="s">
        <v>235</v>
      </c>
      <c r="D335" s="91" t="s">
        <v>53</v>
      </c>
      <c r="E335" s="91" t="n">
        <v>4</v>
      </c>
      <c r="F335" s="108"/>
      <c r="G335" s="55"/>
      <c r="H335" s="56"/>
      <c r="I335" s="55"/>
      <c r="J335" s="56"/>
      <c r="K335" s="153" t="n">
        <f aca="false">H335+I335+J335</f>
        <v>0</v>
      </c>
      <c r="L335" s="167" t="n">
        <f aca="false">ROUND(E335*F335,2)</f>
        <v>0</v>
      </c>
      <c r="M335" s="55" t="n">
        <f aca="false">ROUND(E335*H335,2)</f>
        <v>0</v>
      </c>
      <c r="N335" s="55" t="n">
        <f aca="false">ROUND(E335*I335,2)</f>
        <v>0</v>
      </c>
      <c r="O335" s="55" t="n">
        <f aca="false">ROUND(E335*J335,2)</f>
        <v>0</v>
      </c>
      <c r="P335" s="153" t="n">
        <f aca="false">SUM(M335:O335)</f>
        <v>0</v>
      </c>
      <c r="Q335" s="37"/>
      <c r="R335" s="168"/>
      <c r="S335" s="169"/>
    </row>
    <row r="336" s="170" customFormat="true" ht="12.8" hidden="false" customHeight="false" outlineLevel="0" collapsed="false">
      <c r="A336" s="52" t="n">
        <f aca="false">A335+1</f>
        <v>5</v>
      </c>
      <c r="B336" s="52" t="s">
        <v>41</v>
      </c>
      <c r="C336" s="181" t="s">
        <v>236</v>
      </c>
      <c r="D336" s="75" t="s">
        <v>53</v>
      </c>
      <c r="E336" s="75" t="n">
        <v>8</v>
      </c>
      <c r="F336" s="135"/>
      <c r="G336" s="55"/>
      <c r="H336" s="182"/>
      <c r="I336" s="55"/>
      <c r="J336" s="56"/>
      <c r="K336" s="153" t="n">
        <f aca="false">H336+I336+J336</f>
        <v>0</v>
      </c>
      <c r="L336" s="167" t="n">
        <f aca="false">ROUND(E336*F336,2)</f>
        <v>0</v>
      </c>
      <c r="M336" s="55" t="n">
        <f aca="false">ROUND(E336*H336,2)</f>
        <v>0</v>
      </c>
      <c r="N336" s="55" t="n">
        <f aca="false">ROUND(E336*I336,2)</f>
        <v>0</v>
      </c>
      <c r="O336" s="55" t="n">
        <f aca="false">ROUND(E336*J336,2)</f>
        <v>0</v>
      </c>
      <c r="P336" s="153" t="n">
        <f aca="false">SUM(M336:O336)</f>
        <v>0</v>
      </c>
      <c r="Q336" s="37"/>
      <c r="R336" s="168"/>
      <c r="S336" s="169"/>
    </row>
    <row r="337" s="170" customFormat="true" ht="12.8" hidden="false" customHeight="false" outlineLevel="0" collapsed="false">
      <c r="A337" s="52" t="n">
        <f aca="false">A336+1</f>
        <v>6</v>
      </c>
      <c r="B337" s="52" t="s">
        <v>41</v>
      </c>
      <c r="C337" s="181" t="s">
        <v>237</v>
      </c>
      <c r="D337" s="75" t="s">
        <v>53</v>
      </c>
      <c r="E337" s="75" t="n">
        <v>4</v>
      </c>
      <c r="F337" s="135"/>
      <c r="G337" s="55"/>
      <c r="H337" s="182"/>
      <c r="I337" s="55"/>
      <c r="J337" s="56"/>
      <c r="K337" s="153" t="n">
        <f aca="false">H337+I337+J337</f>
        <v>0</v>
      </c>
      <c r="L337" s="167" t="n">
        <f aca="false">ROUND(E337*F337,2)</f>
        <v>0</v>
      </c>
      <c r="M337" s="55" t="n">
        <f aca="false">ROUND(E337*H337,2)</f>
        <v>0</v>
      </c>
      <c r="N337" s="55" t="n">
        <f aca="false">ROUND(E337*I337,2)</f>
        <v>0</v>
      </c>
      <c r="O337" s="55" t="n">
        <f aca="false">ROUND(E337*J337,2)</f>
        <v>0</v>
      </c>
      <c r="P337" s="153" t="n">
        <f aca="false">SUM(M337:O337)</f>
        <v>0</v>
      </c>
      <c r="Q337" s="37"/>
      <c r="R337" s="168"/>
      <c r="S337" s="169"/>
    </row>
    <row r="338" s="170" customFormat="true" ht="12.8" hidden="false" customHeight="false" outlineLevel="0" collapsed="false">
      <c r="A338" s="52" t="n">
        <f aca="false">A337+1</f>
        <v>7</v>
      </c>
      <c r="B338" s="52" t="s">
        <v>41</v>
      </c>
      <c r="C338" s="181" t="s">
        <v>238</v>
      </c>
      <c r="D338" s="75" t="s">
        <v>53</v>
      </c>
      <c r="E338" s="75" t="n">
        <v>1</v>
      </c>
      <c r="F338" s="135"/>
      <c r="G338" s="55"/>
      <c r="H338" s="182"/>
      <c r="I338" s="55"/>
      <c r="J338" s="56"/>
      <c r="K338" s="153" t="n">
        <f aca="false">H338+I338+J338</f>
        <v>0</v>
      </c>
      <c r="L338" s="167" t="n">
        <f aca="false">ROUND(E338*F338,2)</f>
        <v>0</v>
      </c>
      <c r="M338" s="55" t="n">
        <f aca="false">ROUND(E338*H338,2)</f>
        <v>0</v>
      </c>
      <c r="N338" s="55" t="n">
        <f aca="false">ROUND(E338*I338,2)</f>
        <v>0</v>
      </c>
      <c r="O338" s="55" t="n">
        <f aca="false">ROUND(E338*J338,2)</f>
        <v>0</v>
      </c>
      <c r="P338" s="153" t="n">
        <f aca="false">SUM(M338:O338)</f>
        <v>0</v>
      </c>
      <c r="Q338" s="37"/>
      <c r="R338" s="168"/>
      <c r="S338" s="169"/>
    </row>
    <row r="339" s="170" customFormat="true" ht="12.8" hidden="false" customHeight="false" outlineLevel="0" collapsed="false">
      <c r="A339" s="52" t="n">
        <f aca="false">A338+1</f>
        <v>8</v>
      </c>
      <c r="B339" s="52" t="s">
        <v>41</v>
      </c>
      <c r="C339" s="50" t="s">
        <v>239</v>
      </c>
      <c r="D339" s="51" t="s">
        <v>53</v>
      </c>
      <c r="E339" s="52" t="n">
        <v>6</v>
      </c>
      <c r="F339" s="53"/>
      <c r="G339" s="55"/>
      <c r="H339" s="182"/>
      <c r="I339" s="55"/>
      <c r="J339" s="56"/>
      <c r="K339" s="153" t="n">
        <f aca="false">H339+I339+J339</f>
        <v>0</v>
      </c>
      <c r="L339" s="167" t="n">
        <f aca="false">ROUND(E339*F339,2)</f>
        <v>0</v>
      </c>
      <c r="M339" s="55" t="n">
        <f aca="false">ROUND(E339*H339,2)</f>
        <v>0</v>
      </c>
      <c r="N339" s="55" t="n">
        <f aca="false">ROUND(E339*I339,2)</f>
        <v>0</v>
      </c>
      <c r="O339" s="55" t="n">
        <f aca="false">ROUND(E339*J339,2)</f>
        <v>0</v>
      </c>
      <c r="P339" s="153" t="n">
        <f aca="false">SUM(M339:O339)</f>
        <v>0</v>
      </c>
      <c r="Q339" s="37"/>
      <c r="R339" s="168"/>
      <c r="S339" s="169"/>
    </row>
    <row r="340" s="170" customFormat="true" ht="12.8" hidden="false" customHeight="false" outlineLevel="0" collapsed="false">
      <c r="A340" s="52" t="n">
        <f aca="false">A339+1</f>
        <v>9</v>
      </c>
      <c r="B340" s="52" t="s">
        <v>41</v>
      </c>
      <c r="C340" s="171" t="s">
        <v>240</v>
      </c>
      <c r="D340" s="52" t="s">
        <v>186</v>
      </c>
      <c r="E340" s="52" t="n">
        <v>1</v>
      </c>
      <c r="F340" s="53"/>
      <c r="G340" s="55"/>
      <c r="H340" s="182"/>
      <c r="I340" s="55"/>
      <c r="J340" s="56"/>
      <c r="K340" s="153" t="n">
        <f aca="false">H340+I340+J340</f>
        <v>0</v>
      </c>
      <c r="L340" s="167" t="n">
        <f aca="false">ROUND(E340*F340,2)</f>
        <v>0</v>
      </c>
      <c r="M340" s="55" t="n">
        <f aca="false">ROUND(E340*H340,2)</f>
        <v>0</v>
      </c>
      <c r="N340" s="55" t="n">
        <f aca="false">ROUND(E340*I340,2)</f>
        <v>0</v>
      </c>
      <c r="O340" s="55" t="n">
        <f aca="false">ROUND(E340*J340,2)</f>
        <v>0</v>
      </c>
      <c r="P340" s="153" t="n">
        <f aca="false">SUM(M340:O340)</f>
        <v>0</v>
      </c>
      <c r="Q340" s="37"/>
      <c r="R340" s="168"/>
      <c r="S340" s="169"/>
    </row>
    <row r="341" s="170" customFormat="true" ht="12.8" hidden="false" customHeight="false" outlineLevel="0" collapsed="false">
      <c r="A341" s="155" t="n">
        <f aca="false">A340+1</f>
        <v>10</v>
      </c>
      <c r="B341" s="155" t="s">
        <v>41</v>
      </c>
      <c r="C341" s="189" t="s">
        <v>185</v>
      </c>
      <c r="D341" s="155"/>
      <c r="E341" s="190"/>
      <c r="F341" s="191"/>
      <c r="G341" s="159"/>
      <c r="H341" s="159"/>
      <c r="I341" s="159"/>
      <c r="J341" s="159"/>
      <c r="K341" s="153" t="n">
        <f aca="false">H341+I341+J341</f>
        <v>0</v>
      </c>
      <c r="L341" s="167" t="n">
        <f aca="false">ROUND(E341*F341,2)</f>
        <v>0</v>
      </c>
      <c r="M341" s="55" t="n">
        <f aca="false">ROUND(E341*H341,2)</f>
        <v>0</v>
      </c>
      <c r="N341" s="55" t="n">
        <f aca="false">ROUND(E341*I341,2)</f>
        <v>0</v>
      </c>
      <c r="O341" s="55" t="n">
        <f aca="false">ROUND(E341*J341,2)</f>
        <v>0</v>
      </c>
      <c r="P341" s="153" t="n">
        <f aca="false">SUM(M341:O341)</f>
        <v>0</v>
      </c>
      <c r="Q341" s="37"/>
      <c r="R341" s="168"/>
      <c r="S341" s="169"/>
    </row>
    <row r="342" s="10" customFormat="true" ht="12.8" hidden="false" customHeight="false" outlineLevel="0" collapsed="false">
      <c r="A342" s="147"/>
      <c r="B342" s="147"/>
      <c r="C342" s="147"/>
      <c r="D342" s="147"/>
      <c r="E342" s="147"/>
      <c r="F342" s="147"/>
      <c r="G342" s="147"/>
      <c r="H342" s="147"/>
      <c r="I342" s="147"/>
      <c r="J342" s="147"/>
      <c r="K342" s="186" t="s">
        <v>105</v>
      </c>
      <c r="L342" s="186" t="n">
        <f aca="false">SUM(L331:L341)</f>
        <v>0</v>
      </c>
      <c r="M342" s="186" t="n">
        <f aca="false">SUM(M331:M341)</f>
        <v>0</v>
      </c>
      <c r="N342" s="186" t="n">
        <f aca="false">SUM(N331:N341)</f>
        <v>0</v>
      </c>
      <c r="O342" s="186" t="n">
        <f aca="false">SUM(O331:O341)</f>
        <v>0</v>
      </c>
      <c r="P342" s="186" t="n">
        <f aca="false">SUM(P331:P341)</f>
        <v>0</v>
      </c>
      <c r="Q342" s="37"/>
      <c r="R342" s="85"/>
      <c r="S342" s="8"/>
    </row>
    <row r="343" s="10" customFormat="true" ht="7.5" hidden="false" customHeight="true" outlineLevel="0" collapsed="false">
      <c r="A343" s="192"/>
      <c r="B343" s="192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37"/>
      <c r="R343" s="85"/>
      <c r="S343" s="8"/>
    </row>
    <row r="344" s="10" customFormat="true" ht="12.8" hidden="false" customHeight="false" outlineLevel="0" collapsed="false">
      <c r="A344" s="193"/>
      <c r="B344" s="194"/>
      <c r="C344" s="195"/>
      <c r="D344" s="194"/>
      <c r="E344" s="138"/>
      <c r="F344" s="138"/>
      <c r="G344" s="138"/>
      <c r="H344" s="194"/>
      <c r="I344" s="194"/>
      <c r="J344" s="195" t="s">
        <v>241</v>
      </c>
      <c r="K344" s="194"/>
      <c r="L344" s="196" t="n">
        <f aca="false">L80+L121+L131+L150+L214+L265+L281+L285+L316+L330+L342</f>
        <v>0</v>
      </c>
      <c r="M344" s="196" t="n">
        <f aca="false">M80+M121+M131+M150+M214+M265+M281+M285+M316+M330+M342</f>
        <v>0</v>
      </c>
      <c r="N344" s="196" t="n">
        <f aca="false">N80+N121+N131+N150+N214+N265+N281+N285+N316+N330+N342</f>
        <v>0</v>
      </c>
      <c r="O344" s="196" t="n">
        <f aca="false">O80+O121+O131+O150+O214+O265+O281+O285+O316+O330+O342</f>
        <v>0</v>
      </c>
      <c r="P344" s="196" t="n">
        <f aca="false">P80+P121+P131+P150+P214+P265+P281+P285+P316+P330+P342</f>
        <v>0</v>
      </c>
      <c r="Q344" s="197"/>
      <c r="R344" s="197"/>
      <c r="S344" s="8"/>
    </row>
    <row r="345" s="10" customFormat="true" ht="12.8" hidden="false" customHeight="false" outlineLevel="0" collapsed="false">
      <c r="A345" s="77"/>
      <c r="B345" s="198"/>
      <c r="C345" s="199"/>
      <c r="D345" s="198"/>
      <c r="E345" s="200"/>
      <c r="F345" s="200"/>
      <c r="G345" s="200"/>
      <c r="H345" s="198"/>
      <c r="I345" s="199" t="s">
        <v>242</v>
      </c>
      <c r="J345" s="201" t="s">
        <v>243</v>
      </c>
      <c r="K345" s="198" t="s">
        <v>244</v>
      </c>
      <c r="L345" s="202"/>
      <c r="M345" s="202"/>
      <c r="N345" s="203" t="e">
        <f aca="false">ROUND(N344*J345,2)</f>
        <v>#VALUE!</v>
      </c>
      <c r="O345" s="203"/>
      <c r="P345" s="202" t="e">
        <f aca="false">N345+O345</f>
        <v>#VALUE!</v>
      </c>
      <c r="Q345" s="197"/>
      <c r="R345" s="8"/>
      <c r="S345" s="8"/>
    </row>
    <row r="346" s="10" customFormat="true" ht="12.8" hidden="false" customHeight="false" outlineLevel="0" collapsed="false">
      <c r="A346" s="204"/>
      <c r="B346" s="205"/>
      <c r="C346" s="206"/>
      <c r="D346" s="205"/>
      <c r="E346" s="207"/>
      <c r="F346" s="207"/>
      <c r="G346" s="207"/>
      <c r="H346" s="205"/>
      <c r="I346" s="205"/>
      <c r="J346" s="206" t="s">
        <v>241</v>
      </c>
      <c r="K346" s="205" t="s">
        <v>244</v>
      </c>
      <c r="L346" s="208" t="e">
        <f aca="false">P344+P345</f>
        <v>#VALUE!</v>
      </c>
      <c r="M346" s="208"/>
      <c r="N346" s="208"/>
      <c r="O346" s="208"/>
      <c r="P346" s="208"/>
      <c r="Q346" s="197"/>
      <c r="R346" s="8"/>
      <c r="S346" s="8"/>
    </row>
    <row r="347" s="10" customFormat="true" ht="12.8" hidden="false" customHeight="false" outlineLevel="0" collapsed="false">
      <c r="A347" s="71"/>
      <c r="B347" s="209"/>
      <c r="C347" s="210"/>
      <c r="D347" s="209"/>
      <c r="E347" s="211"/>
      <c r="F347" s="211"/>
      <c r="G347" s="211"/>
      <c r="H347" s="209"/>
      <c r="I347" s="210" t="s">
        <v>245</v>
      </c>
      <c r="J347" s="212" t="s">
        <v>243</v>
      </c>
      <c r="K347" s="209" t="s">
        <v>244</v>
      </c>
      <c r="L347" s="213" t="e">
        <f aca="false">ROUND(J347*L346,2)</f>
        <v>#VALUE!</v>
      </c>
      <c r="M347" s="213"/>
      <c r="N347" s="213"/>
      <c r="O347" s="213"/>
      <c r="P347" s="213"/>
      <c r="Q347" s="197"/>
      <c r="R347" s="8"/>
      <c r="S347" s="8"/>
    </row>
    <row r="348" s="10" customFormat="true" ht="12.75" hidden="false" customHeight="true" outlineLevel="0" collapsed="false">
      <c r="A348" s="214"/>
      <c r="B348" s="215"/>
      <c r="C348" s="216"/>
      <c r="D348" s="215"/>
      <c r="E348" s="217"/>
      <c r="F348" s="217"/>
      <c r="G348" s="217"/>
      <c r="H348" s="215"/>
      <c r="I348" s="216" t="s">
        <v>246</v>
      </c>
      <c r="J348" s="218" t="s">
        <v>243</v>
      </c>
      <c r="K348" s="209" t="s">
        <v>244</v>
      </c>
      <c r="L348" s="213" t="e">
        <f aca="false">L346*J348</f>
        <v>#VALUE!</v>
      </c>
      <c r="M348" s="213"/>
      <c r="N348" s="213"/>
      <c r="O348" s="213"/>
      <c r="P348" s="213"/>
      <c r="Q348" s="197"/>
      <c r="R348" s="8"/>
      <c r="S348" s="8"/>
    </row>
    <row r="349" s="10" customFormat="true" ht="12.8" hidden="false" customHeight="false" outlineLevel="0" collapsed="false">
      <c r="A349" s="77"/>
      <c r="B349" s="198"/>
      <c r="C349" s="199"/>
      <c r="D349" s="198"/>
      <c r="E349" s="200"/>
      <c r="F349" s="200"/>
      <c r="G349" s="200"/>
      <c r="H349" s="198"/>
      <c r="I349" s="199" t="s">
        <v>247</v>
      </c>
      <c r="J349" s="201" t="s">
        <v>243</v>
      </c>
      <c r="K349" s="198" t="s">
        <v>244</v>
      </c>
      <c r="L349" s="190" t="e">
        <f aca="false">ROUND(J349*L346,2)</f>
        <v>#VALUE!</v>
      </c>
      <c r="M349" s="190"/>
      <c r="N349" s="190"/>
      <c r="O349" s="190"/>
      <c r="P349" s="190"/>
      <c r="Q349" s="197"/>
      <c r="R349" s="8"/>
      <c r="S349" s="8"/>
    </row>
    <row r="350" s="10" customFormat="true" ht="12.8" hidden="false" customHeight="false" outlineLevel="0" collapsed="false">
      <c r="A350" s="204"/>
      <c r="B350" s="205"/>
      <c r="C350" s="206"/>
      <c r="D350" s="205"/>
      <c r="E350" s="207"/>
      <c r="F350" s="207"/>
      <c r="G350" s="207"/>
      <c r="H350" s="205"/>
      <c r="I350" s="205"/>
      <c r="J350" s="206" t="s">
        <v>248</v>
      </c>
      <c r="K350" s="205" t="s">
        <v>244</v>
      </c>
      <c r="L350" s="208" t="e">
        <f aca="false">L346+L347+L348+L349</f>
        <v>#VALUE!</v>
      </c>
      <c r="M350" s="208"/>
      <c r="N350" s="208"/>
      <c r="O350" s="208"/>
      <c r="P350" s="208"/>
      <c r="Q350" s="197"/>
      <c r="R350" s="8"/>
      <c r="S350" s="8"/>
    </row>
    <row r="351" s="10" customFormat="true" ht="12.8" hidden="false" customHeight="false" outlineLevel="0" collapsed="false">
      <c r="A351" s="71"/>
      <c r="B351" s="209"/>
      <c r="C351" s="210"/>
      <c r="D351" s="209"/>
      <c r="E351" s="211"/>
      <c r="F351" s="211"/>
      <c r="G351" s="211"/>
      <c r="H351" s="209"/>
      <c r="I351" s="209"/>
      <c r="J351" s="210" t="s">
        <v>249</v>
      </c>
      <c r="K351" s="209" t="s">
        <v>244</v>
      </c>
      <c r="L351" s="219" t="e">
        <f aca="false">ROUND(0.21*L350,2)</f>
        <v>#VALUE!</v>
      </c>
      <c r="M351" s="219"/>
      <c r="N351" s="219"/>
      <c r="O351" s="219"/>
      <c r="P351" s="219"/>
      <c r="Q351" s="197"/>
      <c r="R351" s="8"/>
      <c r="S351" s="8"/>
    </row>
    <row r="352" s="10" customFormat="true" ht="12.8" hidden="false" customHeight="false" outlineLevel="0" collapsed="false">
      <c r="A352" s="220"/>
      <c r="B352" s="221"/>
      <c r="C352" s="222"/>
      <c r="D352" s="221"/>
      <c r="E352" s="223"/>
      <c r="F352" s="223"/>
      <c r="G352" s="223"/>
      <c r="H352" s="221"/>
      <c r="I352" s="221"/>
      <c r="J352" s="222" t="s">
        <v>250</v>
      </c>
      <c r="K352" s="221" t="s">
        <v>244</v>
      </c>
      <c r="L352" s="196" t="e">
        <f aca="false">L350+L351</f>
        <v>#VALUE!</v>
      </c>
      <c r="M352" s="196"/>
      <c r="N352" s="196"/>
      <c r="O352" s="196"/>
      <c r="P352" s="196"/>
      <c r="Q352" s="197"/>
      <c r="R352" s="197"/>
      <c r="S352" s="8"/>
    </row>
    <row r="353" s="10" customFormat="true" ht="12.8" hidden="false" customHeight="false" outlineLevel="0" collapsed="false">
      <c r="A353" s="224"/>
      <c r="B353" s="225" t="s">
        <v>251</v>
      </c>
      <c r="C353" s="226"/>
      <c r="D353" s="227"/>
      <c r="E353" s="227"/>
      <c r="F353" s="228"/>
      <c r="G353" s="229"/>
      <c r="H353" s="224"/>
      <c r="I353" s="228"/>
      <c r="J353" s="227"/>
      <c r="K353" s="227"/>
      <c r="L353" s="228"/>
      <c r="M353" s="229"/>
      <c r="N353" s="224"/>
      <c r="O353" s="224"/>
      <c r="P353" s="230"/>
      <c r="Q353" s="8"/>
      <c r="R353" s="8"/>
      <c r="S353" s="8"/>
    </row>
  </sheetData>
  <mergeCells count="40">
    <mergeCell ref="A4:P4"/>
    <mergeCell ref="A5:P5"/>
    <mergeCell ref="L9:M9"/>
    <mergeCell ref="L10:M10"/>
    <mergeCell ref="L11:M11"/>
    <mergeCell ref="N11:P11"/>
    <mergeCell ref="A12:A15"/>
    <mergeCell ref="B12:B15"/>
    <mergeCell ref="D12:D15"/>
    <mergeCell ref="E12:E15"/>
    <mergeCell ref="F12:F15"/>
    <mergeCell ref="G12:G15"/>
    <mergeCell ref="H12:K13"/>
    <mergeCell ref="L12:L15"/>
    <mergeCell ref="M12:P13"/>
    <mergeCell ref="H14:H15"/>
    <mergeCell ref="I14:I15"/>
    <mergeCell ref="J14:J15"/>
    <mergeCell ref="K14:K15"/>
    <mergeCell ref="M14:M15"/>
    <mergeCell ref="N14:N15"/>
    <mergeCell ref="O14:O15"/>
    <mergeCell ref="P14:P15"/>
    <mergeCell ref="A80:J80"/>
    <mergeCell ref="A121:J121"/>
    <mergeCell ref="A214:J214"/>
    <mergeCell ref="A265:J265"/>
    <mergeCell ref="A281:J281"/>
    <mergeCell ref="A285:J285"/>
    <mergeCell ref="A316:J316"/>
    <mergeCell ref="A330:J330"/>
    <mergeCell ref="A342:J342"/>
    <mergeCell ref="A343:P343"/>
    <mergeCell ref="L346:P346"/>
    <mergeCell ref="L347:P347"/>
    <mergeCell ref="L348:P348"/>
    <mergeCell ref="L349:P349"/>
    <mergeCell ref="L350:P350"/>
    <mergeCell ref="L351:P351"/>
    <mergeCell ref="L352:P352"/>
  </mergeCells>
  <printOptions headings="false" gridLines="false" gridLinesSet="true" horizontalCentered="false" verticalCentered="false"/>
  <pageMargins left="0.354166666666667" right="0.236111111111111" top="0.747916666666667" bottom="0.551388888888889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2010-06-29T19:35:22Z</dcterms:created>
  <dc:creator>Imants</dc:creator>
  <dc:description/>
  <dc:language>lv-LV</dc:language>
  <cp:lastModifiedBy/>
  <cp:lastPrinted>2019-04-22T06:28:26Z</cp:lastPrinted>
  <dcterms:modified xsi:type="dcterms:W3CDTF">2019-05-08T15:13:38Z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