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ta\Documents\CENU_aptaujas\DNPz_2019_02_Saules_8_klase\"/>
    </mc:Choice>
  </mc:AlternateContent>
  <xr:revisionPtr revIDLastSave="0" documentId="13_ncr:1_{74D2E675-CEA1-41F1-B2EB-0636615077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alse" sheetId="14" r:id="rId1"/>
  </sheets>
  <definedNames>
    <definedName name="_xlnm.Print_Area" localSheetId="0">Kalse!$A$1:$P$68</definedName>
    <definedName name="_xlnm.Print_Titles" localSheetId="0">Kalse!$11:$13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7" i="14" l="1"/>
  <c r="N57" i="14"/>
  <c r="O57" i="14"/>
  <c r="P57" i="14"/>
  <c r="L57" i="14"/>
  <c r="L55" i="14" l="1"/>
  <c r="O52" i="14"/>
  <c r="N23" i="14" l="1"/>
  <c r="L23" i="14"/>
  <c r="A16" i="14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N16" i="14"/>
  <c r="L16" i="14"/>
  <c r="O21" i="14"/>
  <c r="M19" i="14"/>
  <c r="N55" i="14"/>
  <c r="N54" i="14"/>
  <c r="L54" i="14"/>
  <c r="M54" i="14"/>
  <c r="A55" i="14"/>
  <c r="N52" i="14"/>
  <c r="L52" i="14"/>
  <c r="M52" i="14"/>
  <c r="P52" i="14" s="1"/>
  <c r="A52" i="14"/>
  <c r="O51" i="14"/>
  <c r="N51" i="14"/>
  <c r="L51" i="14"/>
  <c r="N49" i="14"/>
  <c r="L49" i="14"/>
  <c r="M49" i="14"/>
  <c r="N48" i="14"/>
  <c r="L48" i="14"/>
  <c r="N47" i="14"/>
  <c r="L47" i="14"/>
  <c r="M47" i="14"/>
  <c r="N46" i="14"/>
  <c r="L46" i="14"/>
  <c r="N45" i="14"/>
  <c r="L45" i="14"/>
  <c r="M45" i="14"/>
  <c r="N44" i="14"/>
  <c r="L44" i="14"/>
  <c r="N43" i="14"/>
  <c r="L43" i="14"/>
  <c r="M43" i="14"/>
  <c r="O42" i="14"/>
  <c r="L42" i="14"/>
  <c r="N42" i="14"/>
  <c r="K42" i="14"/>
  <c r="L41" i="14"/>
  <c r="M41" i="14"/>
  <c r="O40" i="14"/>
  <c r="L40" i="14"/>
  <c r="N40" i="14"/>
  <c r="M40" i="14"/>
  <c r="N39" i="14"/>
  <c r="L39" i="14"/>
  <c r="N38" i="14"/>
  <c r="L38" i="14"/>
  <c r="M38" i="14"/>
  <c r="N37" i="14"/>
  <c r="L37" i="14"/>
  <c r="N36" i="14"/>
  <c r="L36" i="14"/>
  <c r="M36" i="14"/>
  <c r="N35" i="14"/>
  <c r="L35" i="14"/>
  <c r="N34" i="14"/>
  <c r="L34" i="14"/>
  <c r="M34" i="14"/>
  <c r="A34" i="14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N33" i="14"/>
  <c r="L33" i="14"/>
  <c r="M33" i="14"/>
  <c r="N31" i="14"/>
  <c r="L31" i="14"/>
  <c r="O31" i="14"/>
  <c r="N30" i="14"/>
  <c r="L30" i="14"/>
  <c r="N29" i="14"/>
  <c r="L29" i="14"/>
  <c r="M29" i="14"/>
  <c r="N28" i="14"/>
  <c r="L28" i="14"/>
  <c r="N27" i="14"/>
  <c r="L27" i="14"/>
  <c r="M27" i="14"/>
  <c r="N26" i="14"/>
  <c r="L26" i="14"/>
  <c r="O26" i="14"/>
  <c r="N25" i="14"/>
  <c r="L25" i="14"/>
  <c r="N24" i="14"/>
  <c r="L24" i="14"/>
  <c r="O24" i="14"/>
  <c r="N22" i="14"/>
  <c r="L22" i="14"/>
  <c r="N21" i="14"/>
  <c r="L21" i="14"/>
  <c r="N20" i="14"/>
  <c r="L20" i="14"/>
  <c r="N19" i="14"/>
  <c r="L19" i="14"/>
  <c r="O18" i="14"/>
  <c r="L18" i="14"/>
  <c r="N18" i="14"/>
  <c r="N17" i="14"/>
  <c r="L17" i="14"/>
  <c r="O17" i="14"/>
  <c r="L15" i="14"/>
  <c r="N15" i="14"/>
  <c r="A27" i="14" l="1"/>
  <c r="A28" i="14" s="1"/>
  <c r="A29" i="14" s="1"/>
  <c r="A30" i="14" s="1"/>
  <c r="A31" i="14" s="1"/>
  <c r="M23" i="14"/>
  <c r="O23" i="14"/>
  <c r="M20" i="14"/>
  <c r="M17" i="14"/>
  <c r="P17" i="14" s="1"/>
  <c r="O19" i="14"/>
  <c r="P19" i="14" s="1"/>
  <c r="M16" i="14"/>
  <c r="O16" i="14"/>
  <c r="O47" i="14"/>
  <c r="P47" i="14" s="1"/>
  <c r="K26" i="14"/>
  <c r="K27" i="14"/>
  <c r="O15" i="14"/>
  <c r="M15" i="14"/>
  <c r="K31" i="14"/>
  <c r="O33" i="14"/>
  <c r="P33" i="14" s="1"/>
  <c r="O43" i="14"/>
  <c r="P43" i="14" s="1"/>
  <c r="O54" i="14"/>
  <c r="P54" i="14" s="1"/>
  <c r="O38" i="14"/>
  <c r="K40" i="14"/>
  <c r="O41" i="14"/>
  <c r="O45" i="14"/>
  <c r="P45" i="14" s="1"/>
  <c r="O35" i="14"/>
  <c r="O36" i="14"/>
  <c r="P36" i="14" s="1"/>
  <c r="O49" i="14"/>
  <c r="P49" i="14" s="1"/>
  <c r="K21" i="14"/>
  <c r="O29" i="14"/>
  <c r="P29" i="14" s="1"/>
  <c r="M21" i="14"/>
  <c r="P21" i="14" s="1"/>
  <c r="O22" i="14"/>
  <c r="P40" i="14"/>
  <c r="O25" i="14"/>
  <c r="M25" i="14"/>
  <c r="O30" i="14"/>
  <c r="M30" i="14"/>
  <c r="O34" i="14"/>
  <c r="P34" i="14" s="1"/>
  <c r="P38" i="14"/>
  <c r="N41" i="14"/>
  <c r="O44" i="14"/>
  <c r="M44" i="14"/>
  <c r="O48" i="14"/>
  <c r="M48" i="14"/>
  <c r="K18" i="14"/>
  <c r="O39" i="14"/>
  <c r="M39" i="14"/>
  <c r="O55" i="14"/>
  <c r="O28" i="14"/>
  <c r="M28" i="14"/>
  <c r="O46" i="14"/>
  <c r="M46" i="14"/>
  <c r="K17" i="14"/>
  <c r="O20" i="14"/>
  <c r="K20" i="14"/>
  <c r="M24" i="14"/>
  <c r="P24" i="14" s="1"/>
  <c r="K24" i="14"/>
  <c r="O37" i="14"/>
  <c r="M37" i="14"/>
  <c r="M51" i="14"/>
  <c r="K51" i="14"/>
  <c r="M55" i="14"/>
  <c r="M18" i="14"/>
  <c r="P18" i="14" s="1"/>
  <c r="M22" i="14"/>
  <c r="M35" i="14"/>
  <c r="M42" i="14"/>
  <c r="P42" i="14" s="1"/>
  <c r="M26" i="14"/>
  <c r="P26" i="14" s="1"/>
  <c r="M31" i="14"/>
  <c r="P31" i="14" s="1"/>
  <c r="K38" i="14" l="1"/>
  <c r="K43" i="14"/>
  <c r="K29" i="14"/>
  <c r="P20" i="14"/>
  <c r="P44" i="14"/>
  <c r="K47" i="14"/>
  <c r="P23" i="14"/>
  <c r="K22" i="14"/>
  <c r="K19" i="14"/>
  <c r="K23" i="14"/>
  <c r="O27" i="14"/>
  <c r="P27" i="14" s="1"/>
  <c r="P16" i="14"/>
  <c r="P15" i="14"/>
  <c r="K16" i="14"/>
  <c r="P8" i="14"/>
  <c r="K54" i="14"/>
  <c r="P22" i="14"/>
  <c r="K45" i="14"/>
  <c r="P41" i="14"/>
  <c r="K15" i="14"/>
  <c r="K49" i="14"/>
  <c r="K28" i="14"/>
  <c r="K33" i="14"/>
  <c r="P39" i="14"/>
  <c r="K41" i="14"/>
  <c r="K44" i="14"/>
  <c r="K36" i="14"/>
  <c r="P35" i="14"/>
  <c r="P37" i="14"/>
  <c r="K39" i="14"/>
  <c r="K35" i="14"/>
  <c r="P28" i="14"/>
  <c r="K30" i="14"/>
  <c r="P55" i="14"/>
  <c r="K52" i="14"/>
  <c r="P30" i="14"/>
  <c r="P51" i="14"/>
  <c r="P46" i="14"/>
  <c r="K48" i="14"/>
  <c r="K34" i="14"/>
  <c r="K25" i="14"/>
  <c r="K37" i="14"/>
  <c r="K55" i="14"/>
  <c r="K46" i="14"/>
  <c r="P48" i="14"/>
  <c r="P25" i="14"/>
  <c r="L60" i="14" l="1"/>
  <c r="L58" i="14"/>
  <c r="L59" i="14" s="1"/>
  <c r="L61" i="14" l="1"/>
  <c r="L62" i="14" s="1"/>
  <c r="L63" i="14" l="1"/>
  <c r="P10" i="14" s="1"/>
</calcChain>
</file>

<file path=xl/sharedStrings.xml><?xml version="1.0" encoding="utf-8"?>
<sst xmlns="http://schemas.openxmlformats.org/spreadsheetml/2006/main" count="180" uniqueCount="103">
  <si>
    <t>8</t>
  </si>
  <si>
    <t>9</t>
  </si>
  <si>
    <t>10</t>
  </si>
  <si>
    <t>11</t>
  </si>
  <si>
    <t>12</t>
  </si>
  <si>
    <t>13</t>
  </si>
  <si>
    <t>14</t>
  </si>
  <si>
    <t>15</t>
  </si>
  <si>
    <t>16</t>
  </si>
  <si>
    <t>Normat.</t>
  </si>
  <si>
    <t>Būves nosaukums:</t>
  </si>
  <si>
    <t>Objekta nosaukums:</t>
  </si>
  <si>
    <t>Objekta adrese:</t>
  </si>
  <si>
    <t>1</t>
  </si>
  <si>
    <t>4</t>
  </si>
  <si>
    <t>2</t>
  </si>
  <si>
    <t>3</t>
  </si>
  <si>
    <t>PVN 21%</t>
  </si>
  <si>
    <t>Darba ietilpība C/st</t>
  </si>
  <si>
    <t>Tāme sastādīta</t>
  </si>
  <si>
    <t>Objekta izmaksas EUR</t>
  </si>
  <si>
    <t>EUR</t>
  </si>
  <si>
    <t>m2</t>
  </si>
  <si>
    <t>Būvgružu savākšana, utilizācija</t>
  </si>
  <si>
    <t>m3</t>
  </si>
  <si>
    <t>m</t>
  </si>
  <si>
    <t>kpl</t>
  </si>
  <si>
    <t>gb</t>
  </si>
  <si>
    <t>Iekšējie elektrotīkli, apgaismojums</t>
  </si>
  <si>
    <t>Demontēt esošo elektroinstalāciju, utilizācija</t>
  </si>
  <si>
    <t>Automātiskā slēdža montāža B 1F 16A</t>
  </si>
  <si>
    <t>Caurumu urbšana sienā instalācijai</t>
  </si>
  <si>
    <t>Kārba betonam ar skruv. 60mm montāža</t>
  </si>
  <si>
    <t>Nozarkārbu savienošana</t>
  </si>
  <si>
    <t>Slēdzis mehanisms 1P Siemens vai ekvivalents</t>
  </si>
  <si>
    <t>Rozete mehanisms a/z balt. Siemens vai ekvivalents</t>
  </si>
  <si>
    <t>Rāmitis 1d./balts Siemens vai ekvivalents</t>
  </si>
  <si>
    <t>Palīgmateriāli, stiprinājumi</t>
  </si>
  <si>
    <t>k-ts</t>
  </si>
  <si>
    <t>Iekšējie vājstrāvas tīkli</t>
  </si>
  <si>
    <t>Esošo UAS devēju pārcelšana</t>
  </si>
  <si>
    <t>Apkure</t>
  </si>
  <si>
    <t>Esošo maģistrālo cauruļu, stāvvadu krāsojums</t>
  </si>
  <si>
    <t>PVN 21% piemērošanas kārtību nosaka Pasūtītājs, ievērojot likumu par "Pievienotās vērtības nodoklis"</t>
  </si>
  <si>
    <t>Griestu karkasa 600*600mm  montāža T15 konstrukcijas perimetrs, nesošās līstes, škērslīstes 600, 1200mm uz iekarēm</t>
  </si>
  <si>
    <t>Grīdas virsmas gruntēšana</t>
  </si>
  <si>
    <t>Krāsojuma attīrīšana sienām</t>
  </si>
  <si>
    <t>Sienas krāsojums ar akrila, tonētu krāsu 2x</t>
  </si>
  <si>
    <t>Kājlīstu demontāža</t>
  </si>
  <si>
    <t>PVC grīdas segums 34.klase, homogēnais 2,0 mm ieklāšana uz līmes, šuves kausējot ar diegu</t>
  </si>
  <si>
    <t>Koka kājlīstes montāža, krāsoums</t>
  </si>
  <si>
    <t>Alumīnija nosegslieksnis</t>
  </si>
  <si>
    <t>Sienas gruntēšana, pilna špaktelēšana</t>
  </si>
  <si>
    <t>Grupu slēdzis mehanisms 2P Siemens vai ekvivalents</t>
  </si>
  <si>
    <t>Tāme sastādīta 2019.gada tirgus cenās, pamatojoties uz  inventarizācijas lietu un uzmērījumiem dabā</t>
  </si>
  <si>
    <t>Remonta darbi</t>
  </si>
  <si>
    <t>Virsmas izlīdzināšana līdz 10mm, stiprinot stiklšķiedras sietu 4*4mm, 160g/m2</t>
  </si>
  <si>
    <t>PVC ventilācijas restes montāža griestos 200*200</t>
  </si>
  <si>
    <t>gab.</t>
  </si>
  <si>
    <t>Rievu frēzēšana mūrī</t>
  </si>
  <si>
    <t>Cauruļu montāža  pvc dm16-25mm</t>
  </si>
  <si>
    <t>Rāmitis 2d./balts Siemens vai ekvivalents</t>
  </si>
  <si>
    <t xml:space="preserve">Griestu plātņu montāža Ecophon Advantage E 600x600x15 </t>
  </si>
  <si>
    <t>Apgaismojuma armatūras montāža LED panelis 45W, 3600Lm, 595*595mm kopā ar barošanas bloku, neitrāli balta gaisma 4000K</t>
  </si>
  <si>
    <t>Apgaismojuma armatūras montāža- tāfeles apgaismojumam, LED spuldze</t>
  </si>
  <si>
    <t>Kabeļa montāža  Kabelis NYM 3*1.5</t>
  </si>
  <si>
    <t>Kabeļa montāža Kabelis NYM 3*2.5</t>
  </si>
  <si>
    <t>Saplākšņa ieklāšaņa 18mm Egles kokskaidu, skrūvējot, špaktelējot</t>
  </si>
  <si>
    <t>Esošo radiatoru krāsojums</t>
  </si>
  <si>
    <t>Grīdas dēļu, lāgu demontāža 1m joslā gar ārsienu</t>
  </si>
  <si>
    <t>Demontētās grīdas vietā jaunas sijas 100*100, imprignētas, dēļi</t>
  </si>
  <si>
    <t>Esošo durvju attīrīšana, špaktelēšana, krāsojums ar toni</t>
  </si>
  <si>
    <t>Identifikācijas  Nr.</t>
  </si>
  <si>
    <t>DNPz 2019/2</t>
  </si>
  <si>
    <t>Tiešās izmaksas kopā, t. sk. darba devēja sociālais nodoklis (24,09 %)</t>
  </si>
  <si>
    <t>Peļņa</t>
  </si>
  <si>
    <t>Virsizdevumi</t>
  </si>
  <si>
    <t>t.sk. darba aizsardzība</t>
  </si>
  <si>
    <t>Pavisam kopā</t>
  </si>
  <si>
    <t>Pavisam būvniecības izmaksas</t>
  </si>
  <si>
    <t>Klases remonts mazās skolas ēkā  Dundagas vidusskolā (telpa Nr.001-34)</t>
  </si>
  <si>
    <t>Klases remonts mazās skolas ēkā  Dundagas vidusskolā  Saules ielā 8, Dundagā, Dundagas pagastā, Dundagas novadā</t>
  </si>
  <si>
    <t xml:space="preserve">Lokālā tāme </t>
  </si>
  <si>
    <t>Saules iela 8, Dundaga, Dundagas pag., Dundagas nov., LV-3270</t>
  </si>
  <si>
    <t>Dundagas sākumskola</t>
  </si>
  <si>
    <t>Sastādīja</t>
  </si>
  <si>
    <t>Nr.             p.k.</t>
  </si>
  <si>
    <t>Normat. pozic. nr.</t>
  </si>
  <si>
    <t>Būvdarbu nosaukums</t>
  </si>
  <si>
    <t>Mēr- vien.</t>
  </si>
  <si>
    <t>Apjomi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</si>
  <si>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</si>
  <si>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</si>
  <si>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</si>
  <si>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</si>
  <si>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</si>
  <si>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</si>
  <si>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</si>
  <si>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</si>
  <si>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</si>
  <si>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</si>
  <si>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>Būvuzņēmējs:</t>
  </si>
  <si>
    <t xml:space="preserve">(vārds uzvārds, datums)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</si>
</sst>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s&quot;_-;\-* #,##0.00\ &quot;Ls&quot;_-;_-* &quot;-&quot;??\ &quot;Ls&quot;_-;_-@_-"/>
    <numFmt numFmtId="165" formatCode="#,##0.00_ ;\-#,##0.00\ "/>
  </numFmts>
  <fonts count="14" x14ac:knownFonts="1">
    <font>
      <sz val="10"/>
      <name val="Arial"/>
      <charset val="186"/>
    </font>
    <font>
      <sz val="10"/>
      <name val="Helv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u/>
      <sz val="9"/>
      <name val="Times New Roman"/>
      <family val="1"/>
      <charset val="186"/>
    </font>
    <font>
      <b/>
      <u/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8" fillId="0" borderId="0"/>
  </cellStyleXfs>
  <cellXfs count="169">
    <xf numFmtId="0" fontId="0" fillId="0" borderId="0" xfId="0"/>
    <xf numFmtId="0" fontId="2" fillId="0" borderId="0" xfId="0" applyFont="1"/>
    <xf numFmtId="49" fontId="4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2" fontId="5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49" fontId="5" fillId="0" borderId="0" xfId="0" applyNumberFormat="1" applyFont="1"/>
    <xf numFmtId="2" fontId="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left"/>
    </xf>
    <xf numFmtId="49" fontId="5" fillId="0" borderId="4" xfId="0" applyNumberFormat="1" applyFont="1" applyBorder="1" applyAlignment="1"/>
    <xf numFmtId="0" fontId="5" fillId="0" borderId="1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NumberFormat="1" applyFont="1" applyBorder="1" applyAlignment="1">
      <alignment vertical="top" wrapText="1"/>
    </xf>
    <xf numFmtId="2" fontId="5" fillId="0" borderId="9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2" fontId="6" fillId="0" borderId="26" xfId="0" applyNumberFormat="1" applyFont="1" applyFill="1" applyBorder="1" applyAlignment="1">
      <alignment horizontal="center" vertical="top" wrapText="1"/>
    </xf>
    <xf numFmtId="2" fontId="5" fillId="0" borderId="27" xfId="0" applyNumberFormat="1" applyFont="1" applyFill="1" applyBorder="1" applyAlignment="1">
      <alignment horizontal="center" vertical="top" wrapText="1"/>
    </xf>
    <xf numFmtId="2" fontId="5" fillId="0" borderId="9" xfId="0" applyNumberFormat="1" applyFont="1" applyBorder="1" applyAlignment="1">
      <alignment vertical="top" wrapText="1"/>
    </xf>
    <xf numFmtId="4" fontId="5" fillId="0" borderId="27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5" fillId="0" borderId="22" xfId="0" applyNumberFormat="1" applyFont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/>
    </xf>
    <xf numFmtId="2" fontId="5" fillId="0" borderId="11" xfId="0" applyNumberFormat="1" applyFont="1" applyBorder="1" applyAlignment="1">
      <alignment vertical="top"/>
    </xf>
    <xf numFmtId="2" fontId="5" fillId="0" borderId="11" xfId="0" applyNumberFormat="1" applyFont="1" applyBorder="1" applyAlignment="1">
      <alignment horizontal="center" vertical="top"/>
    </xf>
    <xf numFmtId="0" fontId="5" fillId="0" borderId="11" xfId="0" applyNumberFormat="1" applyFont="1" applyFill="1" applyBorder="1" applyAlignment="1">
      <alignment horizontal="center" vertical="top"/>
    </xf>
    <xf numFmtId="2" fontId="5" fillId="0" borderId="11" xfId="0" applyNumberFormat="1" applyFont="1" applyFill="1" applyBorder="1" applyAlignment="1">
      <alignment horizontal="center" vertical="top"/>
    </xf>
    <xf numFmtId="4" fontId="4" fillId="0" borderId="11" xfId="0" applyNumberFormat="1" applyFont="1" applyFill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right" vertical="center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right" vertical="center"/>
    </xf>
    <xf numFmtId="2" fontId="5" fillId="0" borderId="19" xfId="0" applyNumberFormat="1" applyFont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9" fontId="5" fillId="0" borderId="16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 vertical="center"/>
    </xf>
    <xf numFmtId="2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9" xfId="0" applyNumberFormat="1" applyFont="1" applyBorder="1" applyAlignment="1">
      <alignment horizontal="center" vertical="top"/>
    </xf>
    <xf numFmtId="0" fontId="5" fillId="0" borderId="16" xfId="0" applyNumberFormat="1" applyFont="1" applyBorder="1" applyAlignment="1">
      <alignment vertical="top"/>
    </xf>
    <xf numFmtId="0" fontId="5" fillId="0" borderId="9" xfId="0" applyFont="1" applyFill="1" applyBorder="1" applyAlignment="1">
      <alignment horizontal="center" vertical="top"/>
    </xf>
    <xf numFmtId="0" fontId="5" fillId="0" borderId="25" xfId="0" applyNumberFormat="1" applyFont="1" applyFill="1" applyBorder="1" applyAlignment="1">
      <alignment horizontal="center" vertical="top"/>
    </xf>
    <xf numFmtId="2" fontId="5" fillId="0" borderId="25" xfId="0" applyNumberFormat="1" applyFont="1" applyFill="1" applyBorder="1" applyAlignment="1">
      <alignment horizontal="center" vertical="top"/>
    </xf>
    <xf numFmtId="2" fontId="5" fillId="0" borderId="9" xfId="0" applyNumberFormat="1" applyFont="1" applyBorder="1" applyAlignment="1">
      <alignment horizontal="center" vertical="top"/>
    </xf>
    <xf numFmtId="2" fontId="5" fillId="0" borderId="9" xfId="0" applyNumberFormat="1" applyFont="1" applyFill="1" applyBorder="1" applyAlignment="1">
      <alignment horizontal="center" vertical="top"/>
    </xf>
    <xf numFmtId="2" fontId="5" fillId="0" borderId="9" xfId="0" applyNumberFormat="1" applyFont="1" applyBorder="1" applyAlignment="1">
      <alignment vertical="top"/>
    </xf>
    <xf numFmtId="0" fontId="7" fillId="0" borderId="11" xfId="0" applyFont="1" applyBorder="1" applyAlignment="1">
      <alignment horizontal="left" vertical="top"/>
    </xf>
    <xf numFmtId="0" fontId="5" fillId="0" borderId="34" xfId="0" applyFont="1" applyFill="1" applyBorder="1" applyAlignment="1">
      <alignment vertical="top" wrapText="1"/>
    </xf>
    <xf numFmtId="0" fontId="5" fillId="0" borderId="34" xfId="0" applyFont="1" applyFill="1" applyBorder="1" applyAlignment="1">
      <alignment horizontal="center" vertical="top"/>
    </xf>
    <xf numFmtId="4" fontId="5" fillId="0" borderId="9" xfId="0" applyNumberFormat="1" applyFont="1" applyFill="1" applyBorder="1" applyAlignment="1">
      <alignment horizontal="center" vertical="top"/>
    </xf>
    <xf numFmtId="2" fontId="6" fillId="0" borderId="26" xfId="0" applyNumberFormat="1" applyFont="1" applyFill="1" applyBorder="1" applyAlignment="1">
      <alignment horizontal="center" vertical="top"/>
    </xf>
    <xf numFmtId="0" fontId="5" fillId="0" borderId="9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top"/>
    </xf>
    <xf numFmtId="2" fontId="5" fillId="0" borderId="27" xfId="0" applyNumberFormat="1" applyFont="1" applyFill="1" applyBorder="1" applyAlignment="1">
      <alignment horizontal="center" vertical="top"/>
    </xf>
    <xf numFmtId="4" fontId="5" fillId="0" borderId="27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0" fontId="5" fillId="0" borderId="25" xfId="0" applyNumberFormat="1" applyFont="1" applyFill="1" applyBorder="1" applyAlignment="1">
      <alignment horizontal="center" vertical="top" wrapText="1"/>
    </xf>
    <xf numFmtId="2" fontId="5" fillId="0" borderId="25" xfId="0" applyNumberFormat="1" applyFont="1" applyFill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2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22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34" xfId="0" applyFont="1" applyFill="1" applyBorder="1" applyAlignment="1">
      <alignment vertical="top"/>
    </xf>
    <xf numFmtId="0" fontId="5" fillId="0" borderId="2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4" fontId="5" fillId="0" borderId="22" xfId="0" applyNumberFormat="1" applyFont="1" applyFill="1" applyBorder="1" applyAlignment="1">
      <alignment horizontal="center" vertical="top" wrapText="1"/>
    </xf>
    <xf numFmtId="0" fontId="5" fillId="0" borderId="16" xfId="0" applyNumberFormat="1" applyFont="1" applyFill="1" applyBorder="1" applyAlignment="1">
      <alignment vertical="top"/>
    </xf>
    <xf numFmtId="0" fontId="11" fillId="0" borderId="0" xfId="0" applyFont="1" applyAlignment="1">
      <alignment horizont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center" vertical="center"/>
    </xf>
    <xf numFmtId="0" fontId="5" fillId="0" borderId="37" xfId="0" applyNumberFormat="1" applyFont="1" applyBorder="1" applyAlignment="1">
      <alignment horizontal="right" vertical="center"/>
    </xf>
    <xf numFmtId="2" fontId="5" fillId="0" borderId="37" xfId="0" applyNumberFormat="1" applyFont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right" vertical="top"/>
    </xf>
    <xf numFmtId="4" fontId="6" fillId="0" borderId="28" xfId="0" applyNumberFormat="1" applyFont="1" applyFill="1" applyBorder="1" applyAlignment="1">
      <alignment horizontal="right" vertical="top"/>
    </xf>
    <xf numFmtId="4" fontId="5" fillId="0" borderId="13" xfId="0" applyNumberFormat="1" applyFont="1" applyBorder="1" applyAlignment="1">
      <alignment horizontal="right" vertical="top" wrapText="1"/>
    </xf>
    <xf numFmtId="2" fontId="6" fillId="0" borderId="26" xfId="0" applyNumberFormat="1" applyFont="1" applyFill="1" applyBorder="1" applyAlignment="1">
      <alignment horizontal="right" vertical="top" wrapText="1"/>
    </xf>
    <xf numFmtId="4" fontId="6" fillId="0" borderId="28" xfId="0" applyNumberFormat="1" applyFont="1" applyFill="1" applyBorder="1" applyAlignment="1">
      <alignment horizontal="right" vertical="top" wrapText="1"/>
    </xf>
    <xf numFmtId="0" fontId="6" fillId="0" borderId="24" xfId="0" applyNumberFormat="1" applyFont="1" applyFill="1" applyBorder="1" applyAlignment="1">
      <alignment horizontal="right" vertical="top"/>
    </xf>
    <xf numFmtId="2" fontId="5" fillId="0" borderId="0" xfId="0" applyNumberFormat="1" applyFont="1" applyAlignment="1"/>
    <xf numFmtId="165" fontId="4" fillId="0" borderId="4" xfId="0" applyNumberFormat="1" applyFont="1" applyBorder="1" applyAlignment="1"/>
    <xf numFmtId="164" fontId="5" fillId="0" borderId="4" xfId="0" applyNumberFormat="1" applyFont="1" applyBorder="1" applyAlignment="1"/>
    <xf numFmtId="165" fontId="4" fillId="0" borderId="4" xfId="0" applyNumberFormat="1" applyFont="1" applyBorder="1" applyAlignment="1">
      <alignment vertical="center"/>
    </xf>
    <xf numFmtId="4" fontId="5" fillId="0" borderId="38" xfId="0" applyNumberFormat="1" applyFont="1" applyBorder="1" applyAlignment="1">
      <alignment horizontal="center" vertical="center"/>
    </xf>
    <xf numFmtId="4" fontId="5" fillId="0" borderId="39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4" fontId="5" fillId="0" borderId="17" xfId="0" applyNumberFormat="1" applyFont="1" applyBorder="1" applyAlignment="1">
      <alignment horizontal="right" vertical="top"/>
    </xf>
    <xf numFmtId="4" fontId="5" fillId="0" borderId="20" xfId="0" applyNumberFormat="1" applyFont="1" applyBorder="1" applyAlignment="1">
      <alignment horizontal="right" vertical="top"/>
    </xf>
    <xf numFmtId="4" fontId="5" fillId="0" borderId="32" xfId="0" applyNumberFormat="1" applyFont="1" applyBorder="1" applyAlignment="1">
      <alignment horizontal="right" vertical="top"/>
    </xf>
    <xf numFmtId="4" fontId="4" fillId="0" borderId="18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28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top"/>
    </xf>
    <xf numFmtId="4" fontId="5" fillId="0" borderId="16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3" fillId="2" borderId="41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47" xfId="0" applyFont="1" applyFill="1" applyBorder="1" applyAlignment="1" applyProtection="1">
      <alignment horizontal="center" vertical="center" wrapText="1"/>
    </xf>
    <xf numFmtId="0" fontId="13" fillId="2" borderId="42" xfId="0" applyFont="1" applyFill="1" applyBorder="1" applyAlignment="1" applyProtection="1">
      <alignment horizontal="center" vertical="center" wrapText="1"/>
    </xf>
    <xf numFmtId="0" fontId="13" fillId="2" borderId="29" xfId="0" applyFont="1" applyFill="1" applyBorder="1" applyAlignment="1" applyProtection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top" wrapText="1"/>
    </xf>
  </cellXfs>
  <cellStyles count="7">
    <cellStyle name="Normal 2" xfId="2" xr:uid="{00000000-0005-0000-0000-000000000000}"/>
    <cellStyle name="Normal 2 2 2" xfId="3" xr:uid="{00000000-0005-0000-0000-000001000000}"/>
    <cellStyle name="Normal 3" xfId="4" xr:uid="{00000000-0005-0000-0000-000002000000}"/>
    <cellStyle name="Normal 6" xfId="5" xr:uid="{00000000-0005-0000-0000-000003000000}"/>
    <cellStyle name="Parasts" xfId="0" builtinId="0"/>
    <cellStyle name="Style 1" xfId="1" xr:uid="{00000000-0005-0000-0000-000005000000}"/>
    <cellStyle name="Style 1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175"/>
  <sheetViews>
    <sheetView tabSelected="1" topLeftCell="A46" zoomScale="115" zoomScaleNormal="115" workbookViewId="0">
      <selection activeCell="C72" sqref="C72"/>
    </sheetView>
  </sheetViews>
  <sheetFormatPr defaultRowHeight="12.75" x14ac:dyDescent="0.2"/>
  <cols>
    <col min="1" max="1" width="5.28515625" style="1" customWidth="1"/>
    <col min="2" max="2" width="9.7109375" style="4" customWidth="1"/>
    <col min="3" max="3" width="34.28515625" style="1" customWidth="1"/>
    <col min="4" max="4" width="5.5703125" style="1" customWidth="1"/>
    <col min="5" max="5" width="6.42578125" style="1" customWidth="1"/>
    <col min="6" max="11" width="7.28515625" style="1" customWidth="1"/>
    <col min="12" max="12" width="6.85546875" style="1" customWidth="1"/>
    <col min="13" max="13" width="7.28515625" style="1" customWidth="1"/>
    <col min="14" max="14" width="7.7109375" style="1" customWidth="1"/>
    <col min="15" max="15" width="8.28515625" style="1" customWidth="1"/>
    <col min="16" max="16" width="8.5703125" style="1" customWidth="1"/>
    <col min="17" max="16384" width="9.140625" style="1"/>
  </cols>
  <sheetData>
    <row r="1" spans="1:16" ht="18.75" x14ac:dyDescent="0.3">
      <c r="A1" s="142" t="s">
        <v>82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</row>
    <row r="2" spans="1:16" ht="15.75" x14ac:dyDescent="0.25">
      <c r="A2" s="143" t="s">
        <v>81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ht="6.7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s="3" customFormat="1" ht="12" x14ac:dyDescent="0.2">
      <c r="A4" s="3" t="s">
        <v>10</v>
      </c>
      <c r="B4" s="11"/>
      <c r="C4" s="2" t="s">
        <v>84</v>
      </c>
      <c r="D4" s="12"/>
      <c r="E4" s="13"/>
      <c r="F4" s="13"/>
      <c r="G4" s="13"/>
      <c r="H4" s="14"/>
      <c r="I4" s="14"/>
      <c r="J4" s="14"/>
      <c r="K4" s="13"/>
      <c r="L4" s="13"/>
      <c r="M4" s="13"/>
      <c r="N4" s="13"/>
      <c r="O4" s="13"/>
      <c r="P4" s="13"/>
    </row>
    <row r="5" spans="1:16" s="3" customFormat="1" ht="12" x14ac:dyDescent="0.2">
      <c r="A5" s="3" t="s">
        <v>11</v>
      </c>
      <c r="B5" s="11"/>
      <c r="C5" s="2" t="s">
        <v>80</v>
      </c>
      <c r="D5" s="12"/>
      <c r="E5" s="13"/>
      <c r="F5" s="13"/>
      <c r="G5" s="13"/>
      <c r="H5" s="14"/>
      <c r="I5" s="14"/>
      <c r="J5" s="14"/>
      <c r="K5" s="13"/>
      <c r="L5" s="13"/>
      <c r="M5" s="13"/>
      <c r="N5" s="13"/>
      <c r="O5" s="13"/>
      <c r="P5" s="13"/>
    </row>
    <row r="6" spans="1:16" s="3" customFormat="1" ht="12" x14ac:dyDescent="0.2">
      <c r="A6" s="3" t="s">
        <v>12</v>
      </c>
      <c r="B6" s="11"/>
      <c r="C6" s="2" t="s">
        <v>83</v>
      </c>
      <c r="D6" s="12"/>
      <c r="E6" s="13"/>
      <c r="F6" s="13"/>
      <c r="G6" s="13"/>
      <c r="H6" s="14"/>
      <c r="I6" s="14"/>
      <c r="J6" s="14"/>
      <c r="K6" s="13"/>
      <c r="L6" s="13"/>
      <c r="M6" s="13"/>
      <c r="N6" s="13"/>
      <c r="O6" s="13"/>
      <c r="P6" s="13"/>
    </row>
    <row r="7" spans="1:16" s="3" customFormat="1" ht="12" x14ac:dyDescent="0.2">
      <c r="A7" s="3" t="s">
        <v>72</v>
      </c>
      <c r="B7" s="11"/>
      <c r="C7" s="2" t="s">
        <v>73</v>
      </c>
      <c r="D7" s="12"/>
      <c r="E7" s="13"/>
      <c r="F7" s="13"/>
      <c r="G7" s="13"/>
      <c r="H7" s="14"/>
      <c r="I7" s="14"/>
      <c r="J7" s="14"/>
      <c r="M7" s="128"/>
      <c r="N7" s="13"/>
    </row>
    <row r="8" spans="1:16" s="3" customFormat="1" ht="12" x14ac:dyDescent="0.2">
      <c r="A8" s="3" t="s">
        <v>101</v>
      </c>
      <c r="B8" s="11"/>
      <c r="C8" s="2"/>
      <c r="D8" s="12"/>
      <c r="E8" s="13"/>
      <c r="F8" s="13"/>
      <c r="G8" s="13"/>
      <c r="H8" s="14"/>
      <c r="I8" s="14"/>
      <c r="J8" s="14"/>
      <c r="M8" s="128"/>
      <c r="N8" s="13"/>
      <c r="O8" s="15" t="s">
        <v>18</v>
      </c>
      <c r="P8" s="128">
        <f>L57</f>
        <v>0</v>
      </c>
    </row>
    <row r="9" spans="1:16" s="3" customFormat="1" ht="12" x14ac:dyDescent="0.2">
      <c r="B9" s="16"/>
      <c r="D9" s="12"/>
      <c r="E9" s="13"/>
      <c r="F9" s="13"/>
      <c r="G9" s="13"/>
      <c r="H9" s="14"/>
      <c r="I9" s="14"/>
      <c r="J9" s="14"/>
      <c r="M9" s="128"/>
      <c r="N9" s="13"/>
      <c r="O9" s="15" t="s">
        <v>19</v>
      </c>
      <c r="P9" s="128"/>
    </row>
    <row r="10" spans="1:16" s="3" customFormat="1" thickBot="1" x14ac:dyDescent="0.25">
      <c r="A10" s="3" t="s">
        <v>54</v>
      </c>
      <c r="B10" s="16"/>
      <c r="D10" s="17"/>
      <c r="E10" s="18"/>
      <c r="F10" s="18"/>
      <c r="G10" s="13"/>
      <c r="H10" s="14"/>
      <c r="I10" s="14"/>
      <c r="J10" s="14"/>
      <c r="M10" s="129"/>
      <c r="N10" s="130"/>
      <c r="O10" s="15" t="s">
        <v>20</v>
      </c>
      <c r="P10" s="131">
        <f>L63</f>
        <v>0</v>
      </c>
    </row>
    <row r="11" spans="1:16" s="135" customFormat="1" ht="15" customHeight="1" x14ac:dyDescent="0.2">
      <c r="A11" s="161" t="s">
        <v>86</v>
      </c>
      <c r="B11" s="163" t="s">
        <v>87</v>
      </c>
      <c r="C11" s="165" t="s">
        <v>88</v>
      </c>
      <c r="D11" s="165" t="s">
        <v>89</v>
      </c>
      <c r="E11" s="165" t="s">
        <v>90</v>
      </c>
      <c r="F11" s="167" t="s">
        <v>91</v>
      </c>
      <c r="G11" s="157"/>
      <c r="H11" s="157"/>
      <c r="I11" s="157"/>
      <c r="J11" s="157"/>
      <c r="K11" s="158"/>
      <c r="L11" s="156" t="s">
        <v>92</v>
      </c>
      <c r="M11" s="157"/>
      <c r="N11" s="157"/>
      <c r="O11" s="157"/>
      <c r="P11" s="158"/>
    </row>
    <row r="12" spans="1:16" s="135" customFormat="1" ht="48" customHeight="1" x14ac:dyDescent="0.2">
      <c r="A12" s="162"/>
      <c r="B12" s="164"/>
      <c r="C12" s="166"/>
      <c r="D12" s="166"/>
      <c r="E12" s="166"/>
      <c r="F12" s="136" t="s">
        <v>93</v>
      </c>
      <c r="G12" s="136" t="s">
        <v>94</v>
      </c>
      <c r="H12" s="136" t="s">
        <v>95</v>
      </c>
      <c r="I12" s="136" t="s">
        <v>96</v>
      </c>
      <c r="J12" s="136" t="s">
        <v>97</v>
      </c>
      <c r="K12" s="137" t="s">
        <v>98</v>
      </c>
      <c r="L12" s="138" t="s">
        <v>99</v>
      </c>
      <c r="M12" s="136" t="s">
        <v>95</v>
      </c>
      <c r="N12" s="136" t="s">
        <v>96</v>
      </c>
      <c r="O12" s="136" t="s">
        <v>97</v>
      </c>
      <c r="P12" s="137" t="s">
        <v>100</v>
      </c>
    </row>
    <row r="13" spans="1:16" s="16" customFormat="1" ht="12" x14ac:dyDescent="0.2">
      <c r="A13" s="72">
        <v>1</v>
      </c>
      <c r="B13" s="73">
        <v>2</v>
      </c>
      <c r="C13" s="73">
        <v>3</v>
      </c>
      <c r="D13" s="73">
        <v>4</v>
      </c>
      <c r="E13" s="74">
        <v>5</v>
      </c>
      <c r="F13" s="74">
        <v>6</v>
      </c>
      <c r="G13" s="74">
        <v>7</v>
      </c>
      <c r="H13" s="75" t="s">
        <v>0</v>
      </c>
      <c r="I13" s="76" t="s">
        <v>1</v>
      </c>
      <c r="J13" s="76" t="s">
        <v>2</v>
      </c>
      <c r="K13" s="77" t="s">
        <v>3</v>
      </c>
      <c r="L13" s="78" t="s">
        <v>4</v>
      </c>
      <c r="M13" s="73" t="s">
        <v>5</v>
      </c>
      <c r="N13" s="73" t="s">
        <v>6</v>
      </c>
      <c r="O13" s="73" t="s">
        <v>7</v>
      </c>
      <c r="P13" s="79" t="s">
        <v>8</v>
      </c>
    </row>
    <row r="14" spans="1:16" s="16" customFormat="1" ht="11.25" customHeight="1" x14ac:dyDescent="0.2">
      <c r="A14" s="19"/>
      <c r="B14" s="20" t="s">
        <v>13</v>
      </c>
      <c r="C14" s="21" t="s">
        <v>55</v>
      </c>
      <c r="D14" s="22"/>
      <c r="E14" s="22"/>
      <c r="F14" s="103"/>
      <c r="G14" s="104"/>
      <c r="H14" s="105"/>
      <c r="I14" s="106"/>
      <c r="J14" s="106"/>
      <c r="K14" s="107"/>
      <c r="L14" s="108"/>
      <c r="M14" s="104"/>
      <c r="N14" s="104"/>
      <c r="O14" s="104"/>
      <c r="P14" s="109"/>
    </row>
    <row r="15" spans="1:16" s="80" customFormat="1" ht="12.75" customHeight="1" x14ac:dyDescent="0.2">
      <c r="A15" s="96">
        <v>1</v>
      </c>
      <c r="B15" s="81" t="s">
        <v>9</v>
      </c>
      <c r="C15" s="82" t="s">
        <v>48</v>
      </c>
      <c r="D15" s="81" t="s">
        <v>25</v>
      </c>
      <c r="E15" s="83">
        <v>28.5</v>
      </c>
      <c r="F15" s="84"/>
      <c r="G15" s="25"/>
      <c r="H15" s="85"/>
      <c r="I15" s="86"/>
      <c r="J15" s="92"/>
      <c r="K15" s="93">
        <f>H15+I15+J15</f>
        <v>0</v>
      </c>
      <c r="L15" s="97">
        <f t="shared" ref="L15:L31" si="0">ROUND(E15*F15,2)</f>
        <v>0</v>
      </c>
      <c r="M15" s="87">
        <f t="shared" ref="M15:M31" si="1">ROUND(E15*H15,2)</f>
        <v>0</v>
      </c>
      <c r="N15" s="87">
        <f t="shared" ref="N15:N31" si="2">ROUND(E15*I15,2)</f>
        <v>0</v>
      </c>
      <c r="O15" s="87">
        <f t="shared" ref="O15:O31" si="3">ROUND(E15*J15,2)</f>
        <v>0</v>
      </c>
      <c r="P15" s="122">
        <f t="shared" ref="P15:P31" si="4">SUM(M15:O15)</f>
        <v>0</v>
      </c>
    </row>
    <row r="16" spans="1:16" s="80" customFormat="1" ht="12.75" customHeight="1" x14ac:dyDescent="0.2">
      <c r="A16" s="96">
        <f t="shared" ref="A16:A31" si="5">A15+1</f>
        <v>2</v>
      </c>
      <c r="B16" s="81" t="s">
        <v>9</v>
      </c>
      <c r="C16" s="82" t="s">
        <v>69</v>
      </c>
      <c r="D16" s="81" t="s">
        <v>22</v>
      </c>
      <c r="E16" s="83">
        <v>8.25</v>
      </c>
      <c r="F16" s="84"/>
      <c r="G16" s="25"/>
      <c r="H16" s="85"/>
      <c r="I16" s="86"/>
      <c r="J16" s="92"/>
      <c r="K16" s="93">
        <f>H16+I16+J16</f>
        <v>0</v>
      </c>
      <c r="L16" s="97">
        <f t="shared" ref="L16" si="6">ROUND(E16*F16,2)</f>
        <v>0</v>
      </c>
      <c r="M16" s="87">
        <f t="shared" ref="M16" si="7">ROUND(E16*H16,2)</f>
        <v>0</v>
      </c>
      <c r="N16" s="87">
        <f t="shared" ref="N16" si="8">ROUND(E16*I16,2)</f>
        <v>0</v>
      </c>
      <c r="O16" s="87">
        <f t="shared" ref="O16" si="9">ROUND(E16*J16,2)</f>
        <v>0</v>
      </c>
      <c r="P16" s="122">
        <f t="shared" ref="P16" si="10">SUM(M16:O16)</f>
        <v>0</v>
      </c>
    </row>
    <row r="17" spans="1:16" s="80" customFormat="1" ht="13.5" customHeight="1" x14ac:dyDescent="0.2">
      <c r="A17" s="96">
        <f t="shared" si="5"/>
        <v>3</v>
      </c>
      <c r="B17" s="81" t="s">
        <v>9</v>
      </c>
      <c r="C17" s="82" t="s">
        <v>46</v>
      </c>
      <c r="D17" s="81" t="s">
        <v>22</v>
      </c>
      <c r="E17" s="83">
        <v>96.2</v>
      </c>
      <c r="F17" s="84"/>
      <c r="G17" s="25"/>
      <c r="H17" s="85"/>
      <c r="I17" s="86"/>
      <c r="J17" s="92"/>
      <c r="K17" s="93">
        <f>H17+I17+J17</f>
        <v>0</v>
      </c>
      <c r="L17" s="97">
        <f t="shared" si="0"/>
        <v>0</v>
      </c>
      <c r="M17" s="87">
        <f t="shared" si="1"/>
        <v>0</v>
      </c>
      <c r="N17" s="87">
        <f t="shared" si="2"/>
        <v>0</v>
      </c>
      <c r="O17" s="87">
        <f t="shared" si="3"/>
        <v>0</v>
      </c>
      <c r="P17" s="122">
        <f t="shared" si="4"/>
        <v>0</v>
      </c>
    </row>
    <row r="18" spans="1:16" s="80" customFormat="1" ht="12.75" customHeight="1" x14ac:dyDescent="0.2">
      <c r="A18" s="96">
        <f t="shared" si="5"/>
        <v>4</v>
      </c>
      <c r="B18" s="81" t="s">
        <v>9</v>
      </c>
      <c r="C18" s="82" t="s">
        <v>23</v>
      </c>
      <c r="D18" s="81" t="s">
        <v>24</v>
      </c>
      <c r="E18" s="83">
        <v>0.4</v>
      </c>
      <c r="F18" s="84"/>
      <c r="G18" s="25"/>
      <c r="H18" s="85"/>
      <c r="I18" s="86"/>
      <c r="J18" s="26"/>
      <c r="K18" s="93">
        <f t="shared" ref="K18:K31" si="11">H18+I18+J18</f>
        <v>0</v>
      </c>
      <c r="L18" s="97">
        <f t="shared" si="0"/>
        <v>0</v>
      </c>
      <c r="M18" s="87">
        <f t="shared" si="1"/>
        <v>0</v>
      </c>
      <c r="N18" s="87">
        <f t="shared" si="2"/>
        <v>0</v>
      </c>
      <c r="O18" s="87">
        <f t="shared" si="3"/>
        <v>0</v>
      </c>
      <c r="P18" s="122">
        <f t="shared" si="4"/>
        <v>0</v>
      </c>
    </row>
    <row r="19" spans="1:16" s="80" customFormat="1" ht="35.25" customHeight="1" x14ac:dyDescent="0.2">
      <c r="A19" s="96">
        <f t="shared" si="5"/>
        <v>5</v>
      </c>
      <c r="B19" s="81" t="s">
        <v>9</v>
      </c>
      <c r="C19" s="24" t="s">
        <v>44</v>
      </c>
      <c r="D19" s="81" t="s">
        <v>22</v>
      </c>
      <c r="E19" s="83">
        <v>49.3</v>
      </c>
      <c r="F19" s="84"/>
      <c r="G19" s="25"/>
      <c r="H19" s="85"/>
      <c r="I19" s="87"/>
      <c r="J19" s="26"/>
      <c r="K19" s="93">
        <f t="shared" si="11"/>
        <v>0</v>
      </c>
      <c r="L19" s="97">
        <f t="shared" si="0"/>
        <v>0</v>
      </c>
      <c r="M19" s="87">
        <f t="shared" si="1"/>
        <v>0</v>
      </c>
      <c r="N19" s="87">
        <f t="shared" si="2"/>
        <v>0</v>
      </c>
      <c r="O19" s="87">
        <f t="shared" si="3"/>
        <v>0</v>
      </c>
      <c r="P19" s="122">
        <f t="shared" si="4"/>
        <v>0</v>
      </c>
    </row>
    <row r="20" spans="1:16" s="80" customFormat="1" ht="12.75" customHeight="1" x14ac:dyDescent="0.2">
      <c r="A20" s="96">
        <f t="shared" si="5"/>
        <v>6</v>
      </c>
      <c r="B20" s="81" t="s">
        <v>9</v>
      </c>
      <c r="C20" s="24" t="s">
        <v>62</v>
      </c>
      <c r="D20" s="81" t="s">
        <v>22</v>
      </c>
      <c r="E20" s="83">
        <v>49.3</v>
      </c>
      <c r="F20" s="84"/>
      <c r="G20" s="25"/>
      <c r="H20" s="85"/>
      <c r="I20" s="87"/>
      <c r="J20" s="26"/>
      <c r="K20" s="93">
        <f t="shared" si="11"/>
        <v>0</v>
      </c>
      <c r="L20" s="97">
        <f t="shared" si="0"/>
        <v>0</v>
      </c>
      <c r="M20" s="87">
        <f t="shared" si="1"/>
        <v>0</v>
      </c>
      <c r="N20" s="87">
        <f t="shared" si="2"/>
        <v>0</v>
      </c>
      <c r="O20" s="87">
        <f t="shared" si="3"/>
        <v>0</v>
      </c>
      <c r="P20" s="122">
        <f t="shared" si="4"/>
        <v>0</v>
      </c>
    </row>
    <row r="21" spans="1:16" s="80" customFormat="1" ht="12.75" customHeight="1" x14ac:dyDescent="0.2">
      <c r="A21" s="96">
        <f t="shared" si="5"/>
        <v>7</v>
      </c>
      <c r="B21" s="81" t="s">
        <v>9</v>
      </c>
      <c r="C21" s="88" t="s">
        <v>52</v>
      </c>
      <c r="D21" s="86" t="s">
        <v>22</v>
      </c>
      <c r="E21" s="83">
        <v>96.2</v>
      </c>
      <c r="F21" s="84"/>
      <c r="G21" s="25"/>
      <c r="H21" s="85"/>
      <c r="I21" s="87"/>
      <c r="J21" s="92"/>
      <c r="K21" s="93">
        <f t="shared" si="11"/>
        <v>0</v>
      </c>
      <c r="L21" s="98">
        <f t="shared" si="0"/>
        <v>0</v>
      </c>
      <c r="M21" s="92">
        <f t="shared" si="1"/>
        <v>0</v>
      </c>
      <c r="N21" s="92">
        <f t="shared" si="2"/>
        <v>0</v>
      </c>
      <c r="O21" s="92">
        <f t="shared" si="3"/>
        <v>0</v>
      </c>
      <c r="P21" s="123">
        <f t="shared" si="4"/>
        <v>0</v>
      </c>
    </row>
    <row r="22" spans="1:16" s="80" customFormat="1" ht="12.75" customHeight="1" x14ac:dyDescent="0.2">
      <c r="A22" s="96">
        <f t="shared" si="5"/>
        <v>8</v>
      </c>
      <c r="B22" s="81" t="s">
        <v>9</v>
      </c>
      <c r="C22" s="88" t="s">
        <v>47</v>
      </c>
      <c r="D22" s="86" t="s">
        <v>22</v>
      </c>
      <c r="E22" s="83">
        <v>96.2</v>
      </c>
      <c r="F22" s="84"/>
      <c r="G22" s="25"/>
      <c r="H22" s="85"/>
      <c r="I22" s="87"/>
      <c r="J22" s="92"/>
      <c r="K22" s="93">
        <f t="shared" si="11"/>
        <v>0</v>
      </c>
      <c r="L22" s="98">
        <f t="shared" si="0"/>
        <v>0</v>
      </c>
      <c r="M22" s="92">
        <f t="shared" si="1"/>
        <v>0</v>
      </c>
      <c r="N22" s="92">
        <f t="shared" si="2"/>
        <v>0</v>
      </c>
      <c r="O22" s="92">
        <f t="shared" si="3"/>
        <v>0</v>
      </c>
      <c r="P22" s="123">
        <f t="shared" si="4"/>
        <v>0</v>
      </c>
    </row>
    <row r="23" spans="1:16" s="80" customFormat="1" ht="25.5" customHeight="1" x14ac:dyDescent="0.2">
      <c r="A23" s="96">
        <f t="shared" si="5"/>
        <v>9</v>
      </c>
      <c r="B23" s="81" t="s">
        <v>9</v>
      </c>
      <c r="C23" s="29" t="s">
        <v>70</v>
      </c>
      <c r="D23" s="86" t="s">
        <v>22</v>
      </c>
      <c r="E23" s="83">
        <v>8.25</v>
      </c>
      <c r="F23" s="84"/>
      <c r="G23" s="25"/>
      <c r="H23" s="85"/>
      <c r="I23" s="86"/>
      <c r="J23" s="92"/>
      <c r="K23" s="93">
        <f t="shared" ref="K23" si="12">H23+I23+J23</f>
        <v>0</v>
      </c>
      <c r="L23" s="98">
        <f t="shared" ref="L23" si="13">ROUND(E23*F23,2)</f>
        <v>0</v>
      </c>
      <c r="M23" s="92">
        <f t="shared" ref="M23" si="14">ROUND(E23*H23,2)</f>
        <v>0</v>
      </c>
      <c r="N23" s="92">
        <f t="shared" ref="N23" si="15">ROUND(E23*I23,2)</f>
        <v>0</v>
      </c>
      <c r="O23" s="92">
        <f t="shared" ref="O23" si="16">ROUND(E23*J23,2)</f>
        <v>0</v>
      </c>
      <c r="P23" s="123">
        <f t="shared" ref="P23" si="17">SUM(M23:O23)</f>
        <v>0</v>
      </c>
    </row>
    <row r="24" spans="1:16" s="80" customFormat="1" ht="12.75" customHeight="1" x14ac:dyDescent="0.2">
      <c r="A24" s="96">
        <f t="shared" si="5"/>
        <v>10</v>
      </c>
      <c r="B24" s="81" t="s">
        <v>9</v>
      </c>
      <c r="C24" s="88" t="s">
        <v>45</v>
      </c>
      <c r="D24" s="86" t="s">
        <v>22</v>
      </c>
      <c r="E24" s="83">
        <v>96.2</v>
      </c>
      <c r="F24" s="101"/>
      <c r="G24" s="25"/>
      <c r="H24" s="102"/>
      <c r="I24" s="86"/>
      <c r="J24" s="92"/>
      <c r="K24" s="93">
        <f t="shared" si="11"/>
        <v>0</v>
      </c>
      <c r="L24" s="98">
        <f t="shared" si="0"/>
        <v>0</v>
      </c>
      <c r="M24" s="92">
        <f t="shared" si="1"/>
        <v>0</v>
      </c>
      <c r="N24" s="92">
        <f t="shared" si="2"/>
        <v>0</v>
      </c>
      <c r="O24" s="92">
        <f t="shared" si="3"/>
        <v>0</v>
      </c>
      <c r="P24" s="123">
        <f t="shared" si="4"/>
        <v>0</v>
      </c>
    </row>
    <row r="25" spans="1:16" s="80" customFormat="1" ht="25.5" customHeight="1" x14ac:dyDescent="0.2">
      <c r="A25" s="96">
        <f t="shared" si="5"/>
        <v>11</v>
      </c>
      <c r="B25" s="81" t="s">
        <v>9</v>
      </c>
      <c r="C25" s="29" t="s">
        <v>56</v>
      </c>
      <c r="D25" s="86" t="s">
        <v>22</v>
      </c>
      <c r="E25" s="83">
        <v>49.3</v>
      </c>
      <c r="F25" s="84"/>
      <c r="G25" s="25"/>
      <c r="H25" s="85"/>
      <c r="I25" s="86"/>
      <c r="J25" s="92"/>
      <c r="K25" s="93">
        <f t="shared" si="11"/>
        <v>0</v>
      </c>
      <c r="L25" s="98">
        <f t="shared" si="0"/>
        <v>0</v>
      </c>
      <c r="M25" s="92">
        <f t="shared" si="1"/>
        <v>0</v>
      </c>
      <c r="N25" s="92">
        <f t="shared" si="2"/>
        <v>0</v>
      </c>
      <c r="O25" s="92">
        <f t="shared" si="3"/>
        <v>0</v>
      </c>
      <c r="P25" s="123">
        <f t="shared" si="4"/>
        <v>0</v>
      </c>
    </row>
    <row r="26" spans="1:16" s="80" customFormat="1" ht="25.5" customHeight="1" x14ac:dyDescent="0.2">
      <c r="A26" s="96">
        <f t="shared" si="5"/>
        <v>12</v>
      </c>
      <c r="B26" s="81" t="s">
        <v>9</v>
      </c>
      <c r="C26" s="29" t="s">
        <v>67</v>
      </c>
      <c r="D26" s="86" t="s">
        <v>22</v>
      </c>
      <c r="E26" s="83">
        <v>49.3</v>
      </c>
      <c r="F26" s="84"/>
      <c r="G26" s="25"/>
      <c r="H26" s="85"/>
      <c r="I26" s="86"/>
      <c r="J26" s="92"/>
      <c r="K26" s="93">
        <f t="shared" si="11"/>
        <v>0</v>
      </c>
      <c r="L26" s="98">
        <f t="shared" si="0"/>
        <v>0</v>
      </c>
      <c r="M26" s="92">
        <f t="shared" si="1"/>
        <v>0</v>
      </c>
      <c r="N26" s="92">
        <f t="shared" si="2"/>
        <v>0</v>
      </c>
      <c r="O26" s="92">
        <f t="shared" si="3"/>
        <v>0</v>
      </c>
      <c r="P26" s="123">
        <f t="shared" si="4"/>
        <v>0</v>
      </c>
    </row>
    <row r="27" spans="1:16" s="80" customFormat="1" ht="25.5" customHeight="1" x14ac:dyDescent="0.2">
      <c r="A27" s="96">
        <f t="shared" si="5"/>
        <v>13</v>
      </c>
      <c r="B27" s="81" t="s">
        <v>9</v>
      </c>
      <c r="C27" s="29" t="s">
        <v>49</v>
      </c>
      <c r="D27" s="86" t="s">
        <v>22</v>
      </c>
      <c r="E27" s="83">
        <v>49.3</v>
      </c>
      <c r="F27" s="84"/>
      <c r="G27" s="25"/>
      <c r="H27" s="85"/>
      <c r="I27" s="86"/>
      <c r="J27" s="92"/>
      <c r="K27" s="93">
        <f t="shared" si="11"/>
        <v>0</v>
      </c>
      <c r="L27" s="98">
        <f t="shared" si="0"/>
        <v>0</v>
      </c>
      <c r="M27" s="92">
        <f t="shared" si="1"/>
        <v>0</v>
      </c>
      <c r="N27" s="92">
        <f t="shared" si="2"/>
        <v>0</v>
      </c>
      <c r="O27" s="92">
        <f t="shared" si="3"/>
        <v>0</v>
      </c>
      <c r="P27" s="123">
        <f t="shared" si="4"/>
        <v>0</v>
      </c>
    </row>
    <row r="28" spans="1:16" s="80" customFormat="1" ht="12.75" customHeight="1" x14ac:dyDescent="0.2">
      <c r="A28" s="96">
        <f t="shared" si="5"/>
        <v>14</v>
      </c>
      <c r="B28" s="81" t="s">
        <v>9</v>
      </c>
      <c r="C28" s="88" t="s">
        <v>50</v>
      </c>
      <c r="D28" s="86" t="s">
        <v>25</v>
      </c>
      <c r="E28" s="83">
        <v>28.5</v>
      </c>
      <c r="F28" s="84"/>
      <c r="G28" s="25"/>
      <c r="H28" s="85"/>
      <c r="I28" s="86"/>
      <c r="J28" s="92"/>
      <c r="K28" s="93">
        <f t="shared" si="11"/>
        <v>0</v>
      </c>
      <c r="L28" s="98">
        <f t="shared" si="0"/>
        <v>0</v>
      </c>
      <c r="M28" s="92">
        <f t="shared" si="1"/>
        <v>0</v>
      </c>
      <c r="N28" s="92">
        <f t="shared" si="2"/>
        <v>0</v>
      </c>
      <c r="O28" s="92">
        <f t="shared" si="3"/>
        <v>0</v>
      </c>
      <c r="P28" s="123">
        <f t="shared" si="4"/>
        <v>0</v>
      </c>
    </row>
    <row r="29" spans="1:16" s="80" customFormat="1" ht="12.75" customHeight="1" x14ac:dyDescent="0.2">
      <c r="A29" s="96">
        <f t="shared" si="5"/>
        <v>15</v>
      </c>
      <c r="B29" s="81" t="s">
        <v>9</v>
      </c>
      <c r="C29" s="88" t="s">
        <v>51</v>
      </c>
      <c r="D29" s="86" t="s">
        <v>25</v>
      </c>
      <c r="E29" s="83">
        <v>0.9</v>
      </c>
      <c r="F29" s="84"/>
      <c r="G29" s="25"/>
      <c r="H29" s="85"/>
      <c r="I29" s="86"/>
      <c r="J29" s="92"/>
      <c r="K29" s="93">
        <f t="shared" si="11"/>
        <v>0</v>
      </c>
      <c r="L29" s="98">
        <f t="shared" si="0"/>
        <v>0</v>
      </c>
      <c r="M29" s="92">
        <f t="shared" si="1"/>
        <v>0</v>
      </c>
      <c r="N29" s="92">
        <f t="shared" si="2"/>
        <v>0</v>
      </c>
      <c r="O29" s="92">
        <f t="shared" si="3"/>
        <v>0</v>
      </c>
      <c r="P29" s="123">
        <f t="shared" si="4"/>
        <v>0</v>
      </c>
    </row>
    <row r="30" spans="1:16" s="80" customFormat="1" ht="12.75" customHeight="1" x14ac:dyDescent="0.2">
      <c r="A30" s="96">
        <f t="shared" si="5"/>
        <v>16</v>
      </c>
      <c r="B30" s="81" t="s">
        <v>9</v>
      </c>
      <c r="C30" s="88" t="s">
        <v>57</v>
      </c>
      <c r="D30" s="86" t="s">
        <v>27</v>
      </c>
      <c r="E30" s="83">
        <v>2</v>
      </c>
      <c r="F30" s="84"/>
      <c r="G30" s="25"/>
      <c r="H30" s="85"/>
      <c r="I30" s="86"/>
      <c r="J30" s="92"/>
      <c r="K30" s="93">
        <f t="shared" si="11"/>
        <v>0</v>
      </c>
      <c r="L30" s="98">
        <f t="shared" si="0"/>
        <v>0</v>
      </c>
      <c r="M30" s="92">
        <f t="shared" si="1"/>
        <v>0</v>
      </c>
      <c r="N30" s="92">
        <f t="shared" si="2"/>
        <v>0</v>
      </c>
      <c r="O30" s="92">
        <f t="shared" si="3"/>
        <v>0</v>
      </c>
      <c r="P30" s="123">
        <f t="shared" si="4"/>
        <v>0</v>
      </c>
    </row>
    <row r="31" spans="1:16" s="80" customFormat="1" ht="24.75" customHeight="1" x14ac:dyDescent="0.2">
      <c r="A31" s="96">
        <f t="shared" si="5"/>
        <v>17</v>
      </c>
      <c r="B31" s="81" t="s">
        <v>9</v>
      </c>
      <c r="C31" s="29" t="s">
        <v>71</v>
      </c>
      <c r="D31" s="86" t="s">
        <v>22</v>
      </c>
      <c r="E31" s="111">
        <v>4.3499999999999996</v>
      </c>
      <c r="F31" s="84"/>
      <c r="G31" s="25"/>
      <c r="H31" s="85"/>
      <c r="I31" s="86"/>
      <c r="J31" s="92"/>
      <c r="K31" s="93">
        <f t="shared" si="11"/>
        <v>0</v>
      </c>
      <c r="L31" s="98">
        <f t="shared" si="0"/>
        <v>0</v>
      </c>
      <c r="M31" s="92">
        <f t="shared" si="1"/>
        <v>0</v>
      </c>
      <c r="N31" s="92">
        <f t="shared" si="2"/>
        <v>0</v>
      </c>
      <c r="O31" s="92">
        <f t="shared" si="3"/>
        <v>0</v>
      </c>
      <c r="P31" s="123">
        <f t="shared" si="4"/>
        <v>0</v>
      </c>
    </row>
    <row r="32" spans="1:16" s="16" customFormat="1" ht="11.25" customHeight="1" x14ac:dyDescent="0.2">
      <c r="A32" s="19"/>
      <c r="B32" s="20" t="s">
        <v>15</v>
      </c>
      <c r="C32" s="89" t="s">
        <v>28</v>
      </c>
      <c r="D32" s="22"/>
      <c r="E32" s="31"/>
      <c r="F32" s="32"/>
      <c r="G32" s="31"/>
      <c r="H32" s="33"/>
      <c r="I32" s="34"/>
      <c r="J32" s="34"/>
      <c r="K32" s="35"/>
      <c r="L32" s="36"/>
      <c r="M32" s="31"/>
      <c r="N32" s="31"/>
      <c r="O32" s="31"/>
      <c r="P32" s="124"/>
    </row>
    <row r="33" spans="1:16" s="3" customFormat="1" ht="12" customHeight="1" x14ac:dyDescent="0.2">
      <c r="A33" s="23">
        <v>1</v>
      </c>
      <c r="B33" s="81" t="s">
        <v>9</v>
      </c>
      <c r="C33" s="82" t="s">
        <v>29</v>
      </c>
      <c r="D33" s="81" t="s">
        <v>26</v>
      </c>
      <c r="E33" s="83">
        <v>1</v>
      </c>
      <c r="F33" s="84"/>
      <c r="G33" s="87"/>
      <c r="H33" s="85"/>
      <c r="I33" s="86"/>
      <c r="J33" s="92"/>
      <c r="K33" s="93">
        <f>H33+I33+J33</f>
        <v>0</v>
      </c>
      <c r="L33" s="28">
        <f t="shared" ref="L33:L49" si="18">ROUND(E33*F33,2)</f>
        <v>0</v>
      </c>
      <c r="M33" s="25">
        <f t="shared" ref="M33:M49" si="19">ROUND(E33*H33,2)</f>
        <v>0</v>
      </c>
      <c r="N33" s="25">
        <f t="shared" ref="N33:N49" si="20">ROUND(E33*I33,2)</f>
        <v>0</v>
      </c>
      <c r="O33" s="25">
        <f t="shared" ref="O33:O49" si="21">ROUND(E33*J33,2)</f>
        <v>0</v>
      </c>
      <c r="P33" s="125">
        <f t="shared" ref="P33:P49" si="22">SUM(M33:O33)</f>
        <v>0</v>
      </c>
    </row>
    <row r="34" spans="1:16" s="3" customFormat="1" ht="36" x14ac:dyDescent="0.2">
      <c r="A34" s="23">
        <f t="shared" ref="A34:A49" si="23">A33+1</f>
        <v>2</v>
      </c>
      <c r="B34" s="81" t="s">
        <v>9</v>
      </c>
      <c r="C34" s="90" t="s">
        <v>63</v>
      </c>
      <c r="D34" s="91" t="s">
        <v>27</v>
      </c>
      <c r="E34" s="83">
        <v>12</v>
      </c>
      <c r="F34" s="84"/>
      <c r="G34" s="87"/>
      <c r="H34" s="85"/>
      <c r="I34" s="86"/>
      <c r="J34" s="92"/>
      <c r="K34" s="93">
        <f>H34+I34+J34</f>
        <v>0</v>
      </c>
      <c r="L34" s="28">
        <f t="shared" si="18"/>
        <v>0</v>
      </c>
      <c r="M34" s="25">
        <f t="shared" si="19"/>
        <v>0</v>
      </c>
      <c r="N34" s="25">
        <f t="shared" si="20"/>
        <v>0</v>
      </c>
      <c r="O34" s="25">
        <f t="shared" si="21"/>
        <v>0</v>
      </c>
      <c r="P34" s="125">
        <f t="shared" si="22"/>
        <v>0</v>
      </c>
    </row>
    <row r="35" spans="1:16" s="3" customFormat="1" ht="24" x14ac:dyDescent="0.2">
      <c r="A35" s="23">
        <f t="shared" si="23"/>
        <v>3</v>
      </c>
      <c r="B35" s="81" t="s">
        <v>9</v>
      </c>
      <c r="C35" s="90" t="s">
        <v>64</v>
      </c>
      <c r="D35" s="91" t="s">
        <v>27</v>
      </c>
      <c r="E35" s="83">
        <v>1</v>
      </c>
      <c r="F35" s="84"/>
      <c r="G35" s="87"/>
      <c r="H35" s="85"/>
      <c r="I35" s="86"/>
      <c r="J35" s="92"/>
      <c r="K35" s="93">
        <f>H35+I35+J35</f>
        <v>0</v>
      </c>
      <c r="L35" s="28">
        <f t="shared" si="18"/>
        <v>0</v>
      </c>
      <c r="M35" s="25">
        <f t="shared" si="19"/>
        <v>0</v>
      </c>
      <c r="N35" s="25">
        <f t="shared" si="20"/>
        <v>0</v>
      </c>
      <c r="O35" s="25">
        <f t="shared" si="21"/>
        <v>0</v>
      </c>
      <c r="P35" s="125">
        <f t="shared" si="22"/>
        <v>0</v>
      </c>
    </row>
    <row r="36" spans="1:16" s="3" customFormat="1" ht="12" customHeight="1" x14ac:dyDescent="0.2">
      <c r="A36" s="23">
        <f t="shared" si="23"/>
        <v>4</v>
      </c>
      <c r="B36" s="81" t="s">
        <v>9</v>
      </c>
      <c r="C36" s="110" t="s">
        <v>30</v>
      </c>
      <c r="D36" s="91" t="s">
        <v>27</v>
      </c>
      <c r="E36" s="91">
        <v>2</v>
      </c>
      <c r="F36" s="91"/>
      <c r="G36" s="87"/>
      <c r="H36" s="85"/>
      <c r="I36" s="86"/>
      <c r="J36" s="92"/>
      <c r="K36" s="93">
        <f>H36+I36+J36</f>
        <v>0</v>
      </c>
      <c r="L36" s="28">
        <f t="shared" si="18"/>
        <v>0</v>
      </c>
      <c r="M36" s="25">
        <f t="shared" si="19"/>
        <v>0</v>
      </c>
      <c r="N36" s="25">
        <f t="shared" si="20"/>
        <v>0</v>
      </c>
      <c r="O36" s="25">
        <f t="shared" si="21"/>
        <v>0</v>
      </c>
      <c r="P36" s="125">
        <f t="shared" si="22"/>
        <v>0</v>
      </c>
    </row>
    <row r="37" spans="1:16" s="3" customFormat="1" ht="12" customHeight="1" x14ac:dyDescent="0.2">
      <c r="A37" s="23">
        <f t="shared" si="23"/>
        <v>5</v>
      </c>
      <c r="B37" s="81" t="s">
        <v>9</v>
      </c>
      <c r="C37" s="110" t="s">
        <v>31</v>
      </c>
      <c r="D37" s="91" t="s">
        <v>58</v>
      </c>
      <c r="E37" s="91">
        <v>2</v>
      </c>
      <c r="F37" s="91"/>
      <c r="G37" s="87"/>
      <c r="H37" s="85"/>
      <c r="I37" s="86"/>
      <c r="J37" s="92"/>
      <c r="K37" s="93">
        <f t="shared" ref="K37:K49" si="24">H37+I37+J37</f>
        <v>0</v>
      </c>
      <c r="L37" s="28">
        <f t="shared" si="18"/>
        <v>0</v>
      </c>
      <c r="M37" s="25">
        <f t="shared" si="19"/>
        <v>0</v>
      </c>
      <c r="N37" s="25">
        <f t="shared" si="20"/>
        <v>0</v>
      </c>
      <c r="O37" s="25">
        <f t="shared" si="21"/>
        <v>0</v>
      </c>
      <c r="P37" s="125">
        <f t="shared" si="22"/>
        <v>0</v>
      </c>
    </row>
    <row r="38" spans="1:16" s="3" customFormat="1" ht="12" customHeight="1" x14ac:dyDescent="0.2">
      <c r="A38" s="23">
        <f t="shared" si="23"/>
        <v>6</v>
      </c>
      <c r="B38" s="81" t="s">
        <v>9</v>
      </c>
      <c r="C38" s="110" t="s">
        <v>65</v>
      </c>
      <c r="D38" s="91" t="s">
        <v>25</v>
      </c>
      <c r="E38" s="91">
        <v>70</v>
      </c>
      <c r="F38" s="94"/>
      <c r="G38" s="87"/>
      <c r="H38" s="85"/>
      <c r="I38" s="86"/>
      <c r="J38" s="92"/>
      <c r="K38" s="93">
        <f t="shared" si="24"/>
        <v>0</v>
      </c>
      <c r="L38" s="28">
        <f t="shared" si="18"/>
        <v>0</v>
      </c>
      <c r="M38" s="25">
        <f t="shared" si="19"/>
        <v>0</v>
      </c>
      <c r="N38" s="25">
        <f t="shared" si="20"/>
        <v>0</v>
      </c>
      <c r="O38" s="25">
        <f t="shared" si="21"/>
        <v>0</v>
      </c>
      <c r="P38" s="125">
        <f t="shared" si="22"/>
        <v>0</v>
      </c>
    </row>
    <row r="39" spans="1:16" s="3" customFormat="1" ht="12.75" customHeight="1" x14ac:dyDescent="0.2">
      <c r="A39" s="23">
        <f t="shared" si="23"/>
        <v>7</v>
      </c>
      <c r="B39" s="81" t="s">
        <v>9</v>
      </c>
      <c r="C39" s="110" t="s">
        <v>66</v>
      </c>
      <c r="D39" s="91" t="s">
        <v>25</v>
      </c>
      <c r="E39" s="83">
        <v>45</v>
      </c>
      <c r="F39" s="84"/>
      <c r="G39" s="87"/>
      <c r="H39" s="85"/>
      <c r="I39" s="86"/>
      <c r="J39" s="92"/>
      <c r="K39" s="93">
        <f t="shared" si="24"/>
        <v>0</v>
      </c>
      <c r="L39" s="28">
        <f t="shared" si="18"/>
        <v>0</v>
      </c>
      <c r="M39" s="25">
        <f t="shared" si="19"/>
        <v>0</v>
      </c>
      <c r="N39" s="25">
        <f t="shared" si="20"/>
        <v>0</v>
      </c>
      <c r="O39" s="25">
        <f t="shared" si="21"/>
        <v>0</v>
      </c>
      <c r="P39" s="125">
        <f t="shared" si="22"/>
        <v>0</v>
      </c>
    </row>
    <row r="40" spans="1:16" s="3" customFormat="1" ht="12.75" customHeight="1" x14ac:dyDescent="0.2">
      <c r="A40" s="23">
        <f t="shared" si="23"/>
        <v>8</v>
      </c>
      <c r="B40" s="81" t="s">
        <v>9</v>
      </c>
      <c r="C40" s="110" t="s">
        <v>59</v>
      </c>
      <c r="D40" s="91" t="s">
        <v>25</v>
      </c>
      <c r="E40" s="83">
        <v>25</v>
      </c>
      <c r="F40" s="84"/>
      <c r="G40" s="87"/>
      <c r="H40" s="85"/>
      <c r="I40" s="86"/>
      <c r="J40" s="92"/>
      <c r="K40" s="93">
        <f t="shared" si="24"/>
        <v>0</v>
      </c>
      <c r="L40" s="30">
        <f t="shared" si="18"/>
        <v>0</v>
      </c>
      <c r="M40" s="26">
        <f t="shared" si="19"/>
        <v>0</v>
      </c>
      <c r="N40" s="26">
        <f t="shared" si="20"/>
        <v>0</v>
      </c>
      <c r="O40" s="26">
        <f t="shared" si="21"/>
        <v>0</v>
      </c>
      <c r="P40" s="126">
        <f t="shared" si="22"/>
        <v>0</v>
      </c>
    </row>
    <row r="41" spans="1:16" s="3" customFormat="1" ht="12.75" customHeight="1" x14ac:dyDescent="0.2">
      <c r="A41" s="23">
        <f t="shared" si="23"/>
        <v>9</v>
      </c>
      <c r="B41" s="81" t="s">
        <v>9</v>
      </c>
      <c r="C41" s="110" t="s">
        <v>60</v>
      </c>
      <c r="D41" s="91" t="s">
        <v>25</v>
      </c>
      <c r="E41" s="91">
        <v>1</v>
      </c>
      <c r="F41" s="91"/>
      <c r="G41" s="87"/>
      <c r="H41" s="94"/>
      <c r="I41" s="86"/>
      <c r="J41" s="92"/>
      <c r="K41" s="93">
        <f t="shared" si="24"/>
        <v>0</v>
      </c>
      <c r="L41" s="30">
        <f t="shared" si="18"/>
        <v>0</v>
      </c>
      <c r="M41" s="26">
        <f t="shared" si="19"/>
        <v>0</v>
      </c>
      <c r="N41" s="26">
        <f t="shared" si="20"/>
        <v>0</v>
      </c>
      <c r="O41" s="26">
        <f t="shared" si="21"/>
        <v>0</v>
      </c>
      <c r="P41" s="126">
        <f t="shared" si="22"/>
        <v>0</v>
      </c>
    </row>
    <row r="42" spans="1:16" s="3" customFormat="1" ht="12.75" customHeight="1" x14ac:dyDescent="0.2">
      <c r="A42" s="23">
        <f t="shared" si="23"/>
        <v>10</v>
      </c>
      <c r="B42" s="81" t="s">
        <v>9</v>
      </c>
      <c r="C42" s="82" t="s">
        <v>32</v>
      </c>
      <c r="D42" s="81" t="s">
        <v>27</v>
      </c>
      <c r="E42" s="83">
        <v>13</v>
      </c>
      <c r="F42" s="84"/>
      <c r="G42" s="87"/>
      <c r="H42" s="85"/>
      <c r="I42" s="86"/>
      <c r="J42" s="92"/>
      <c r="K42" s="93">
        <f t="shared" si="24"/>
        <v>0</v>
      </c>
      <c r="L42" s="30">
        <f t="shared" si="18"/>
        <v>0</v>
      </c>
      <c r="M42" s="26">
        <f t="shared" si="19"/>
        <v>0</v>
      </c>
      <c r="N42" s="26">
        <f t="shared" si="20"/>
        <v>0</v>
      </c>
      <c r="O42" s="26">
        <f t="shared" si="21"/>
        <v>0</v>
      </c>
      <c r="P42" s="126">
        <f t="shared" si="22"/>
        <v>0</v>
      </c>
    </row>
    <row r="43" spans="1:16" s="3" customFormat="1" ht="12.75" customHeight="1" x14ac:dyDescent="0.2">
      <c r="A43" s="23">
        <f t="shared" si="23"/>
        <v>11</v>
      </c>
      <c r="B43" s="81" t="s">
        <v>9</v>
      </c>
      <c r="C43" s="110" t="s">
        <v>33</v>
      </c>
      <c r="D43" s="86" t="s">
        <v>27</v>
      </c>
      <c r="E43" s="83">
        <v>4</v>
      </c>
      <c r="F43" s="84"/>
      <c r="G43" s="87"/>
      <c r="H43" s="85"/>
      <c r="I43" s="86"/>
      <c r="J43" s="92"/>
      <c r="K43" s="93">
        <f t="shared" si="24"/>
        <v>0</v>
      </c>
      <c r="L43" s="30">
        <f t="shared" si="18"/>
        <v>0</v>
      </c>
      <c r="M43" s="26">
        <f t="shared" si="19"/>
        <v>0</v>
      </c>
      <c r="N43" s="26">
        <f t="shared" si="20"/>
        <v>0</v>
      </c>
      <c r="O43" s="26">
        <f t="shared" si="21"/>
        <v>0</v>
      </c>
      <c r="P43" s="126">
        <f t="shared" si="22"/>
        <v>0</v>
      </c>
    </row>
    <row r="44" spans="1:16" s="3" customFormat="1" ht="12.75" customHeight="1" x14ac:dyDescent="0.2">
      <c r="A44" s="23">
        <f t="shared" si="23"/>
        <v>12</v>
      </c>
      <c r="B44" s="81" t="s">
        <v>9</v>
      </c>
      <c r="C44" s="82" t="s">
        <v>34</v>
      </c>
      <c r="D44" s="81" t="s">
        <v>27</v>
      </c>
      <c r="E44" s="83">
        <v>1</v>
      </c>
      <c r="F44" s="84"/>
      <c r="G44" s="87"/>
      <c r="H44" s="85"/>
      <c r="I44" s="86"/>
      <c r="J44" s="92"/>
      <c r="K44" s="93">
        <f t="shared" si="24"/>
        <v>0</v>
      </c>
      <c r="L44" s="30">
        <f t="shared" si="18"/>
        <v>0</v>
      </c>
      <c r="M44" s="26">
        <f t="shared" si="19"/>
        <v>0</v>
      </c>
      <c r="N44" s="26">
        <f t="shared" si="20"/>
        <v>0</v>
      </c>
      <c r="O44" s="26">
        <f t="shared" si="21"/>
        <v>0</v>
      </c>
      <c r="P44" s="126">
        <f t="shared" si="22"/>
        <v>0</v>
      </c>
    </row>
    <row r="45" spans="1:16" s="3" customFormat="1" ht="12.75" customHeight="1" x14ac:dyDescent="0.2">
      <c r="A45" s="23">
        <f t="shared" si="23"/>
        <v>13</v>
      </c>
      <c r="B45" s="81" t="s">
        <v>9</v>
      </c>
      <c r="C45" s="82" t="s">
        <v>53</v>
      </c>
      <c r="D45" s="81" t="s">
        <v>27</v>
      </c>
      <c r="E45" s="83">
        <v>2</v>
      </c>
      <c r="F45" s="84"/>
      <c r="G45" s="87"/>
      <c r="H45" s="85"/>
      <c r="I45" s="86"/>
      <c r="J45" s="92"/>
      <c r="K45" s="93">
        <f t="shared" si="24"/>
        <v>0</v>
      </c>
      <c r="L45" s="30">
        <f t="shared" si="18"/>
        <v>0</v>
      </c>
      <c r="M45" s="26">
        <f t="shared" si="19"/>
        <v>0</v>
      </c>
      <c r="N45" s="26">
        <f t="shared" si="20"/>
        <v>0</v>
      </c>
      <c r="O45" s="26">
        <f t="shared" si="21"/>
        <v>0</v>
      </c>
      <c r="P45" s="126">
        <f t="shared" si="22"/>
        <v>0</v>
      </c>
    </row>
    <row r="46" spans="1:16" s="3" customFormat="1" ht="12.75" customHeight="1" x14ac:dyDescent="0.2">
      <c r="A46" s="23">
        <f t="shared" si="23"/>
        <v>14</v>
      </c>
      <c r="B46" s="81" t="s">
        <v>9</v>
      </c>
      <c r="C46" s="88" t="s">
        <v>35</v>
      </c>
      <c r="D46" s="86" t="s">
        <v>27</v>
      </c>
      <c r="E46" s="83">
        <v>6</v>
      </c>
      <c r="F46" s="84"/>
      <c r="G46" s="87"/>
      <c r="H46" s="85"/>
      <c r="I46" s="86"/>
      <c r="J46" s="92"/>
      <c r="K46" s="93">
        <f t="shared" si="24"/>
        <v>0</v>
      </c>
      <c r="L46" s="30">
        <f t="shared" si="18"/>
        <v>0</v>
      </c>
      <c r="M46" s="26">
        <f t="shared" si="19"/>
        <v>0</v>
      </c>
      <c r="N46" s="26">
        <f t="shared" si="20"/>
        <v>0</v>
      </c>
      <c r="O46" s="26">
        <f t="shared" si="21"/>
        <v>0</v>
      </c>
      <c r="P46" s="126">
        <f t="shared" si="22"/>
        <v>0</v>
      </c>
    </row>
    <row r="47" spans="1:16" s="3" customFormat="1" ht="12.75" customHeight="1" x14ac:dyDescent="0.2">
      <c r="A47" s="23">
        <f t="shared" si="23"/>
        <v>15</v>
      </c>
      <c r="B47" s="81" t="s">
        <v>9</v>
      </c>
      <c r="C47" s="88" t="s">
        <v>36</v>
      </c>
      <c r="D47" s="86" t="s">
        <v>27</v>
      </c>
      <c r="E47" s="83">
        <v>4</v>
      </c>
      <c r="F47" s="84"/>
      <c r="G47" s="87"/>
      <c r="H47" s="85"/>
      <c r="I47" s="86"/>
      <c r="J47" s="92"/>
      <c r="K47" s="93">
        <f t="shared" si="24"/>
        <v>0</v>
      </c>
      <c r="L47" s="30">
        <f t="shared" si="18"/>
        <v>0</v>
      </c>
      <c r="M47" s="26">
        <f t="shared" si="19"/>
        <v>0</v>
      </c>
      <c r="N47" s="26">
        <f t="shared" si="20"/>
        <v>0</v>
      </c>
      <c r="O47" s="26">
        <f t="shared" si="21"/>
        <v>0</v>
      </c>
      <c r="P47" s="126">
        <f t="shared" si="22"/>
        <v>0</v>
      </c>
    </row>
    <row r="48" spans="1:16" s="3" customFormat="1" ht="12.75" customHeight="1" x14ac:dyDescent="0.2">
      <c r="A48" s="23">
        <f t="shared" si="23"/>
        <v>16</v>
      </c>
      <c r="B48" s="81" t="s">
        <v>9</v>
      </c>
      <c r="C48" s="88" t="s">
        <v>61</v>
      </c>
      <c r="D48" s="86" t="s">
        <v>27</v>
      </c>
      <c r="E48" s="83">
        <v>2</v>
      </c>
      <c r="F48" s="84"/>
      <c r="G48" s="87"/>
      <c r="H48" s="85"/>
      <c r="I48" s="86"/>
      <c r="J48" s="92"/>
      <c r="K48" s="93">
        <f t="shared" si="24"/>
        <v>0</v>
      </c>
      <c r="L48" s="30">
        <f t="shared" si="18"/>
        <v>0</v>
      </c>
      <c r="M48" s="26">
        <f t="shared" si="19"/>
        <v>0</v>
      </c>
      <c r="N48" s="26">
        <f t="shared" si="20"/>
        <v>0</v>
      </c>
      <c r="O48" s="26">
        <f t="shared" si="21"/>
        <v>0</v>
      </c>
      <c r="P48" s="126">
        <f t="shared" si="22"/>
        <v>0</v>
      </c>
    </row>
    <row r="49" spans="1:16" s="3" customFormat="1" ht="12.75" customHeight="1" x14ac:dyDescent="0.2">
      <c r="A49" s="23">
        <f t="shared" si="23"/>
        <v>17</v>
      </c>
      <c r="B49" s="81" t="s">
        <v>9</v>
      </c>
      <c r="C49" s="95" t="s">
        <v>37</v>
      </c>
      <c r="D49" s="83" t="s">
        <v>38</v>
      </c>
      <c r="E49" s="83">
        <v>1</v>
      </c>
      <c r="F49" s="84"/>
      <c r="G49" s="87"/>
      <c r="H49" s="85"/>
      <c r="I49" s="86"/>
      <c r="J49" s="92"/>
      <c r="K49" s="93">
        <f t="shared" si="24"/>
        <v>0</v>
      </c>
      <c r="L49" s="30">
        <f t="shared" si="18"/>
        <v>0</v>
      </c>
      <c r="M49" s="26">
        <f t="shared" si="19"/>
        <v>0</v>
      </c>
      <c r="N49" s="26">
        <f t="shared" si="20"/>
        <v>0</v>
      </c>
      <c r="O49" s="26">
        <f t="shared" si="21"/>
        <v>0</v>
      </c>
      <c r="P49" s="126">
        <f t="shared" si="22"/>
        <v>0</v>
      </c>
    </row>
    <row r="50" spans="1:16" s="16" customFormat="1" ht="11.25" customHeight="1" x14ac:dyDescent="0.2">
      <c r="A50" s="19"/>
      <c r="B50" s="20" t="s">
        <v>16</v>
      </c>
      <c r="C50" s="89" t="s">
        <v>39</v>
      </c>
      <c r="D50" s="22"/>
      <c r="E50" s="31"/>
      <c r="F50" s="32"/>
      <c r="G50" s="31"/>
      <c r="H50" s="33"/>
      <c r="I50" s="34"/>
      <c r="J50" s="34"/>
      <c r="K50" s="35"/>
      <c r="L50" s="36"/>
      <c r="M50" s="31"/>
      <c r="N50" s="31"/>
      <c r="O50" s="31"/>
      <c r="P50" s="124"/>
    </row>
    <row r="51" spans="1:16" s="3" customFormat="1" ht="12.75" customHeight="1" x14ac:dyDescent="0.2">
      <c r="A51" s="23">
        <v>1</v>
      </c>
      <c r="B51" s="81" t="s">
        <v>9</v>
      </c>
      <c r="C51" s="88" t="s">
        <v>40</v>
      </c>
      <c r="D51" s="86" t="s">
        <v>27</v>
      </c>
      <c r="E51" s="83">
        <v>2</v>
      </c>
      <c r="F51" s="84"/>
      <c r="G51" s="87"/>
      <c r="H51" s="85"/>
      <c r="I51" s="87"/>
      <c r="J51" s="92"/>
      <c r="K51" s="27">
        <f>H51+I51+J51</f>
        <v>0</v>
      </c>
      <c r="L51" s="28">
        <f t="shared" ref="L51:L52" si="25">ROUND(E51*F51,2)</f>
        <v>0</v>
      </c>
      <c r="M51" s="25">
        <f t="shared" ref="M51:M52" si="26">ROUND(E51*H51,2)</f>
        <v>0</v>
      </c>
      <c r="N51" s="25">
        <f t="shared" ref="N51:N52" si="27">ROUND(E51*I51,2)</f>
        <v>0</v>
      </c>
      <c r="O51" s="25">
        <f t="shared" ref="O51" si="28">ROUND(E51*J51,2)</f>
        <v>0</v>
      </c>
      <c r="P51" s="125">
        <f t="shared" ref="P51" si="29">SUM(M51:O51)</f>
        <v>0</v>
      </c>
    </row>
    <row r="52" spans="1:16" s="3" customFormat="1" ht="12.75" customHeight="1" x14ac:dyDescent="0.2">
      <c r="A52" s="23">
        <f t="shared" ref="A52" si="30">A51+1</f>
        <v>2</v>
      </c>
      <c r="B52" s="81" t="s">
        <v>9</v>
      </c>
      <c r="C52" s="95" t="s">
        <v>37</v>
      </c>
      <c r="D52" s="83" t="s">
        <v>38</v>
      </c>
      <c r="E52" s="83">
        <v>1</v>
      </c>
      <c r="F52" s="84"/>
      <c r="G52" s="87"/>
      <c r="H52" s="85"/>
      <c r="I52" s="87"/>
      <c r="J52" s="92"/>
      <c r="K52" s="27">
        <f>H52+I52+J52</f>
        <v>0</v>
      </c>
      <c r="L52" s="28">
        <f t="shared" si="25"/>
        <v>0</v>
      </c>
      <c r="M52" s="25">
        <f t="shared" si="26"/>
        <v>0</v>
      </c>
      <c r="N52" s="25">
        <f t="shared" si="27"/>
        <v>0</v>
      </c>
      <c r="O52" s="25">
        <f>ROUND(E52*J52,2)</f>
        <v>0</v>
      </c>
      <c r="P52" s="125">
        <f>SUM(M52:O52)</f>
        <v>0</v>
      </c>
    </row>
    <row r="53" spans="1:16" s="16" customFormat="1" ht="11.25" customHeight="1" x14ac:dyDescent="0.2">
      <c r="A53" s="19"/>
      <c r="B53" s="20" t="s">
        <v>14</v>
      </c>
      <c r="C53" s="112" t="s">
        <v>41</v>
      </c>
      <c r="D53" s="113"/>
      <c r="E53" s="34"/>
      <c r="F53" s="33"/>
      <c r="G53" s="34"/>
      <c r="H53" s="33"/>
      <c r="I53" s="34"/>
      <c r="J53" s="34"/>
      <c r="K53" s="114"/>
      <c r="L53" s="36"/>
      <c r="M53" s="31"/>
      <c r="N53" s="31"/>
      <c r="O53" s="31"/>
      <c r="P53" s="124"/>
    </row>
    <row r="54" spans="1:16" s="80" customFormat="1" ht="14.25" customHeight="1" x14ac:dyDescent="0.2">
      <c r="A54" s="96">
        <v>1</v>
      </c>
      <c r="B54" s="81" t="s">
        <v>9</v>
      </c>
      <c r="C54" s="115" t="s">
        <v>42</v>
      </c>
      <c r="D54" s="94" t="s">
        <v>25</v>
      </c>
      <c r="E54" s="83">
        <v>30.2</v>
      </c>
      <c r="F54" s="84"/>
      <c r="G54" s="87"/>
      <c r="H54" s="85"/>
      <c r="I54" s="87"/>
      <c r="J54" s="92"/>
      <c r="K54" s="93">
        <f>H54+I54+J54</f>
        <v>0</v>
      </c>
      <c r="L54" s="97">
        <f t="shared" ref="L54" si="31">ROUND(E54*F54,2)</f>
        <v>0</v>
      </c>
      <c r="M54" s="87">
        <f t="shared" ref="M54:M55" si="32">ROUND(E54*H54,2)</f>
        <v>0</v>
      </c>
      <c r="N54" s="87">
        <f t="shared" ref="N54:N55" si="33">ROUND(E54*I54,2)</f>
        <v>0</v>
      </c>
      <c r="O54" s="87">
        <f t="shared" ref="O54:O55" si="34">ROUND(E54*J54,2)</f>
        <v>0</v>
      </c>
      <c r="P54" s="122">
        <f t="shared" ref="P54:P55" si="35">SUM(M54:O54)</f>
        <v>0</v>
      </c>
    </row>
    <row r="55" spans="1:16" s="80" customFormat="1" ht="12.75" customHeight="1" x14ac:dyDescent="0.2">
      <c r="A55" s="96">
        <f t="shared" ref="A55" si="36">A54+1</f>
        <v>2</v>
      </c>
      <c r="B55" s="81" t="s">
        <v>9</v>
      </c>
      <c r="C55" s="115" t="s">
        <v>68</v>
      </c>
      <c r="D55" s="94" t="s">
        <v>26</v>
      </c>
      <c r="E55" s="83">
        <v>3</v>
      </c>
      <c r="F55" s="84"/>
      <c r="G55" s="87"/>
      <c r="H55" s="85"/>
      <c r="I55" s="87"/>
      <c r="J55" s="92"/>
      <c r="K55" s="93">
        <f>H55+I55+J55</f>
        <v>0</v>
      </c>
      <c r="L55" s="97">
        <f>ROUND(E55*F55,2)</f>
        <v>0</v>
      </c>
      <c r="M55" s="87">
        <f t="shared" si="32"/>
        <v>0</v>
      </c>
      <c r="N55" s="87">
        <f t="shared" si="33"/>
        <v>0</v>
      </c>
      <c r="O55" s="87">
        <f t="shared" si="34"/>
        <v>0</v>
      </c>
      <c r="P55" s="122">
        <f t="shared" si="35"/>
        <v>0</v>
      </c>
    </row>
    <row r="56" spans="1:16" s="3" customFormat="1" ht="8.25" customHeight="1" thickBot="1" x14ac:dyDescent="0.25">
      <c r="A56" s="19"/>
      <c r="B56" s="37"/>
      <c r="C56" s="38"/>
      <c r="D56" s="39"/>
      <c r="E56" s="37"/>
      <c r="F56" s="40"/>
      <c r="G56" s="41"/>
      <c r="H56" s="41"/>
      <c r="I56" s="39"/>
      <c r="J56" s="42"/>
      <c r="K56" s="42"/>
      <c r="L56" s="40"/>
      <c r="M56" s="40"/>
      <c r="N56" s="40"/>
      <c r="O56" s="40"/>
      <c r="P56" s="127"/>
    </row>
    <row r="57" spans="1:16" s="3" customFormat="1" ht="12" x14ac:dyDescent="0.2">
      <c r="A57" s="43"/>
      <c r="B57" s="44"/>
      <c r="C57" s="45"/>
      <c r="D57" s="44"/>
      <c r="E57" s="46"/>
      <c r="F57" s="46"/>
      <c r="G57" s="46"/>
      <c r="H57" s="47"/>
      <c r="I57" s="47"/>
      <c r="J57" s="47"/>
      <c r="K57" s="45" t="s">
        <v>74</v>
      </c>
      <c r="L57" s="132">
        <f>SUM(L15:L55)</f>
        <v>0</v>
      </c>
      <c r="M57" s="133">
        <f t="shared" ref="M57:P57" si="37">SUM(M15:M55)</f>
        <v>0</v>
      </c>
      <c r="N57" s="133">
        <f t="shared" si="37"/>
        <v>0</v>
      </c>
      <c r="O57" s="133">
        <f t="shared" si="37"/>
        <v>0</v>
      </c>
      <c r="P57" s="134">
        <f t="shared" si="37"/>
        <v>0</v>
      </c>
    </row>
    <row r="58" spans="1:16" s="3" customFormat="1" ht="12" x14ac:dyDescent="0.2">
      <c r="A58" s="59"/>
      <c r="B58" s="60"/>
      <c r="C58" s="61"/>
      <c r="D58" s="60"/>
      <c r="E58" s="62"/>
      <c r="F58" s="62"/>
      <c r="G58" s="62"/>
      <c r="H58" s="63"/>
      <c r="I58" s="61" t="s">
        <v>76</v>
      </c>
      <c r="J58" s="64">
        <v>0</v>
      </c>
      <c r="K58" s="60" t="s">
        <v>21</v>
      </c>
      <c r="L58" s="153">
        <f>ROUND(J58*P57,2)</f>
        <v>0</v>
      </c>
      <c r="M58" s="154"/>
      <c r="N58" s="154"/>
      <c r="O58" s="154"/>
      <c r="P58" s="155"/>
    </row>
    <row r="59" spans="1:16" s="3" customFormat="1" ht="12.75" customHeight="1" x14ac:dyDescent="0.2">
      <c r="A59" s="117"/>
      <c r="B59" s="118"/>
      <c r="C59" s="119"/>
      <c r="D59" s="118"/>
      <c r="E59" s="120"/>
      <c r="F59" s="120"/>
      <c r="G59" s="120"/>
      <c r="H59" s="121"/>
      <c r="I59" s="119" t="s">
        <v>77</v>
      </c>
      <c r="J59" s="64">
        <v>0</v>
      </c>
      <c r="K59" s="60" t="s">
        <v>21</v>
      </c>
      <c r="L59" s="153">
        <f>ROUND(J59*L58,2)</f>
        <v>0</v>
      </c>
      <c r="M59" s="154"/>
      <c r="N59" s="154"/>
      <c r="O59" s="154"/>
      <c r="P59" s="155"/>
    </row>
    <row r="60" spans="1:16" s="3" customFormat="1" ht="12" x14ac:dyDescent="0.2">
      <c r="A60" s="48"/>
      <c r="B60" s="49"/>
      <c r="C60" s="50"/>
      <c r="D60" s="49"/>
      <c r="E60" s="51"/>
      <c r="F60" s="51"/>
      <c r="G60" s="51"/>
      <c r="H60" s="52"/>
      <c r="I60" s="50" t="s">
        <v>75</v>
      </c>
      <c r="J60" s="53">
        <v>0</v>
      </c>
      <c r="K60" s="49" t="s">
        <v>21</v>
      </c>
      <c r="L60" s="144">
        <f>ROUND(J60*P57,2)</f>
        <v>0</v>
      </c>
      <c r="M60" s="145"/>
      <c r="N60" s="145"/>
      <c r="O60" s="145"/>
      <c r="P60" s="146"/>
    </row>
    <row r="61" spans="1:16" s="3" customFormat="1" ht="12" x14ac:dyDescent="0.2">
      <c r="A61" s="54"/>
      <c r="B61" s="55"/>
      <c r="C61" s="56"/>
      <c r="D61" s="55"/>
      <c r="E61" s="57"/>
      <c r="F61" s="57"/>
      <c r="G61" s="57"/>
      <c r="H61" s="58"/>
      <c r="I61" s="58"/>
      <c r="J61" s="56" t="s">
        <v>78</v>
      </c>
      <c r="K61" s="55" t="s">
        <v>21</v>
      </c>
      <c r="L61" s="147">
        <f>P57+L58+L60</f>
        <v>0</v>
      </c>
      <c r="M61" s="148"/>
      <c r="N61" s="148"/>
      <c r="O61" s="148"/>
      <c r="P61" s="149"/>
    </row>
    <row r="62" spans="1:16" s="3" customFormat="1" ht="12" x14ac:dyDescent="0.2">
      <c r="A62" s="59"/>
      <c r="B62" s="60"/>
      <c r="C62" s="61"/>
      <c r="D62" s="60"/>
      <c r="E62" s="62"/>
      <c r="F62" s="62"/>
      <c r="G62" s="62"/>
      <c r="H62" s="63"/>
      <c r="I62" s="63"/>
      <c r="J62" s="61" t="s">
        <v>17</v>
      </c>
      <c r="K62" s="60" t="s">
        <v>21</v>
      </c>
      <c r="L62" s="150">
        <f>ROUND(0.21*L61,2)</f>
        <v>0</v>
      </c>
      <c r="M62" s="151"/>
      <c r="N62" s="151"/>
      <c r="O62" s="151"/>
      <c r="P62" s="152"/>
    </row>
    <row r="63" spans="1:16" s="3" customFormat="1" thickBot="1" x14ac:dyDescent="0.25">
      <c r="A63" s="65"/>
      <c r="B63" s="66"/>
      <c r="C63" s="67"/>
      <c r="D63" s="66"/>
      <c r="E63" s="68"/>
      <c r="F63" s="68"/>
      <c r="G63" s="68"/>
      <c r="H63" s="69"/>
      <c r="I63" s="69"/>
      <c r="J63" s="67" t="s">
        <v>79</v>
      </c>
      <c r="K63" s="66" t="s">
        <v>21</v>
      </c>
      <c r="L63" s="139">
        <f>L61+L62</f>
        <v>0</v>
      </c>
      <c r="M63" s="140"/>
      <c r="N63" s="140"/>
      <c r="O63" s="140"/>
      <c r="P63" s="141"/>
    </row>
    <row r="64" spans="1:16" x14ac:dyDescent="0.2">
      <c r="B64" s="7" t="s">
        <v>43</v>
      </c>
    </row>
    <row r="65" spans="1:16" s="3" customFormat="1" ht="12" x14ac:dyDescent="0.2">
      <c r="A65" s="5"/>
      <c r="B65" s="99"/>
      <c r="C65" s="70"/>
      <c r="D65" s="8"/>
      <c r="E65" s="8"/>
      <c r="F65" s="9"/>
      <c r="G65" s="10"/>
      <c r="H65" s="5"/>
      <c r="I65" s="6"/>
      <c r="J65" s="8"/>
      <c r="K65" s="8"/>
      <c r="L65" s="9"/>
      <c r="M65" s="10"/>
      <c r="N65" s="5"/>
      <c r="O65" s="5"/>
      <c r="P65" s="71"/>
    </row>
    <row r="66" spans="1:16" s="3" customFormat="1" ht="12" x14ac:dyDescent="0.2">
      <c r="B66" s="6"/>
      <c r="C66" s="7"/>
      <c r="D66" s="8"/>
      <c r="E66" s="8"/>
      <c r="F66" s="9"/>
      <c r="G66" s="10"/>
      <c r="H66" s="5"/>
      <c r="I66" s="6"/>
      <c r="J66" s="8"/>
      <c r="K66" s="8"/>
      <c r="L66" s="9"/>
      <c r="M66" s="10"/>
      <c r="N66" s="5"/>
      <c r="O66" s="5"/>
      <c r="P66" s="71"/>
    </row>
    <row r="67" spans="1:16" s="3" customFormat="1" ht="12" x14ac:dyDescent="0.2">
      <c r="B67" s="100" t="s">
        <v>85</v>
      </c>
      <c r="C67" s="159"/>
      <c r="D67" s="159"/>
      <c r="E67" s="159"/>
      <c r="F67" s="159"/>
      <c r="G67" s="159"/>
      <c r="H67" s="5"/>
      <c r="I67" s="6"/>
      <c r="J67" s="8"/>
      <c r="K67" s="8"/>
      <c r="L67" s="9"/>
      <c r="M67" s="10"/>
      <c r="N67" s="5"/>
      <c r="O67" s="5"/>
      <c r="P67" s="71"/>
    </row>
    <row r="68" spans="1:16" x14ac:dyDescent="0.2">
      <c r="C68" s="168" t="s">
        <v>102</v>
      </c>
      <c r="D68" s="160"/>
      <c r="E68" s="160"/>
      <c r="F68" s="160"/>
      <c r="G68" s="160"/>
    </row>
    <row r="69" spans="1:16" x14ac:dyDescent="0.2">
      <c r="B69" s="1"/>
    </row>
    <row r="70" spans="1:16" x14ac:dyDescent="0.2">
      <c r="B70" s="1"/>
    </row>
    <row r="71" spans="1:16" x14ac:dyDescent="0.2">
      <c r="B71" s="1"/>
    </row>
    <row r="72" spans="1:16" x14ac:dyDescent="0.2">
      <c r="B72" s="1"/>
    </row>
    <row r="73" spans="1:16" x14ac:dyDescent="0.2">
      <c r="B73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  <row r="98" spans="2:2" x14ac:dyDescent="0.2">
      <c r="B98" s="1"/>
    </row>
    <row r="99" spans="2:2" x14ac:dyDescent="0.2">
      <c r="B99" s="1"/>
    </row>
    <row r="100" spans="2:2" x14ac:dyDescent="0.2">
      <c r="B100" s="1"/>
    </row>
    <row r="101" spans="2:2" x14ac:dyDescent="0.2">
      <c r="B101" s="1"/>
    </row>
    <row r="102" spans="2:2" x14ac:dyDescent="0.2">
      <c r="B102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7" spans="2:2" x14ac:dyDescent="0.2">
      <c r="B107" s="1"/>
    </row>
    <row r="108" spans="2:2" x14ac:dyDescent="0.2">
      <c r="B108" s="1"/>
    </row>
    <row r="109" spans="2:2" x14ac:dyDescent="0.2">
      <c r="B109" s="1"/>
    </row>
    <row r="110" spans="2:2" x14ac:dyDescent="0.2">
      <c r="B110" s="1"/>
    </row>
    <row r="111" spans="2:2" x14ac:dyDescent="0.2">
      <c r="B111" s="1"/>
    </row>
    <row r="112" spans="2:2" x14ac:dyDescent="0.2">
      <c r="B112" s="1"/>
    </row>
    <row r="113" spans="2:2" x14ac:dyDescent="0.2">
      <c r="B113" s="1"/>
    </row>
    <row r="114" spans="2:2" x14ac:dyDescent="0.2">
      <c r="B114" s="1"/>
    </row>
    <row r="115" spans="2:2" x14ac:dyDescent="0.2">
      <c r="B115" s="1"/>
    </row>
    <row r="116" spans="2:2" x14ac:dyDescent="0.2">
      <c r="B116" s="1"/>
    </row>
    <row r="117" spans="2:2" x14ac:dyDescent="0.2">
      <c r="B117" s="1"/>
    </row>
    <row r="118" spans="2:2" x14ac:dyDescent="0.2">
      <c r="B118" s="1"/>
    </row>
    <row r="119" spans="2:2" x14ac:dyDescent="0.2">
      <c r="B119" s="1"/>
    </row>
    <row r="120" spans="2:2" x14ac:dyDescent="0.2">
      <c r="B120" s="1"/>
    </row>
    <row r="121" spans="2:2" x14ac:dyDescent="0.2">
      <c r="B121" s="1"/>
    </row>
    <row r="122" spans="2:2" x14ac:dyDescent="0.2">
      <c r="B122" s="1"/>
    </row>
    <row r="123" spans="2:2" x14ac:dyDescent="0.2">
      <c r="B123" s="1"/>
    </row>
    <row r="124" spans="2:2" x14ac:dyDescent="0.2">
      <c r="B124" s="1"/>
    </row>
    <row r="125" spans="2:2" x14ac:dyDescent="0.2">
      <c r="B125" s="1"/>
    </row>
    <row r="126" spans="2:2" x14ac:dyDescent="0.2">
      <c r="B126" s="1"/>
    </row>
    <row r="127" spans="2:2" x14ac:dyDescent="0.2">
      <c r="B127" s="1"/>
    </row>
    <row r="128" spans="2:2" x14ac:dyDescent="0.2">
      <c r="B128" s="1"/>
    </row>
    <row r="129" spans="2:2" x14ac:dyDescent="0.2">
      <c r="B129" s="1"/>
    </row>
    <row r="130" spans="2:2" x14ac:dyDescent="0.2">
      <c r="B130" s="1"/>
    </row>
    <row r="131" spans="2:2" x14ac:dyDescent="0.2">
      <c r="B131" s="1"/>
    </row>
    <row r="132" spans="2:2" x14ac:dyDescent="0.2">
      <c r="B132" s="1"/>
    </row>
    <row r="133" spans="2:2" x14ac:dyDescent="0.2">
      <c r="B133" s="1"/>
    </row>
    <row r="134" spans="2:2" x14ac:dyDescent="0.2">
      <c r="B134" s="1"/>
    </row>
    <row r="135" spans="2:2" x14ac:dyDescent="0.2">
      <c r="B135" s="1"/>
    </row>
    <row r="136" spans="2:2" x14ac:dyDescent="0.2">
      <c r="B136" s="1"/>
    </row>
    <row r="137" spans="2:2" x14ac:dyDescent="0.2">
      <c r="B137" s="1"/>
    </row>
    <row r="138" spans="2:2" x14ac:dyDescent="0.2">
      <c r="B138" s="1"/>
    </row>
    <row r="139" spans="2:2" x14ac:dyDescent="0.2">
      <c r="B139" s="1"/>
    </row>
    <row r="140" spans="2:2" x14ac:dyDescent="0.2">
      <c r="B140" s="1"/>
    </row>
    <row r="141" spans="2:2" x14ac:dyDescent="0.2">
      <c r="B141" s="1"/>
    </row>
    <row r="142" spans="2:2" x14ac:dyDescent="0.2">
      <c r="B142" s="1"/>
    </row>
    <row r="143" spans="2:2" x14ac:dyDescent="0.2">
      <c r="B143" s="1"/>
    </row>
    <row r="144" spans="2:2" x14ac:dyDescent="0.2">
      <c r="B144" s="1"/>
    </row>
    <row r="145" spans="2:2" x14ac:dyDescent="0.2">
      <c r="B145" s="1"/>
    </row>
    <row r="146" spans="2:2" x14ac:dyDescent="0.2">
      <c r="B146" s="1"/>
    </row>
    <row r="147" spans="2:2" x14ac:dyDescent="0.2">
      <c r="B147" s="1"/>
    </row>
    <row r="148" spans="2:2" x14ac:dyDescent="0.2">
      <c r="B148" s="1"/>
    </row>
    <row r="149" spans="2:2" x14ac:dyDescent="0.2">
      <c r="B149" s="1"/>
    </row>
    <row r="150" spans="2:2" x14ac:dyDescent="0.2">
      <c r="B150" s="1"/>
    </row>
    <row r="151" spans="2:2" x14ac:dyDescent="0.2">
      <c r="B151" s="1"/>
    </row>
    <row r="152" spans="2:2" x14ac:dyDescent="0.2">
      <c r="B152" s="1"/>
    </row>
    <row r="153" spans="2:2" x14ac:dyDescent="0.2">
      <c r="B153" s="1"/>
    </row>
    <row r="154" spans="2:2" x14ac:dyDescent="0.2">
      <c r="B154" s="1"/>
    </row>
    <row r="155" spans="2:2" x14ac:dyDescent="0.2">
      <c r="B155" s="1"/>
    </row>
    <row r="156" spans="2:2" x14ac:dyDescent="0.2">
      <c r="B156" s="1"/>
    </row>
    <row r="157" spans="2:2" x14ac:dyDescent="0.2">
      <c r="B157" s="1"/>
    </row>
    <row r="158" spans="2:2" x14ac:dyDescent="0.2">
      <c r="B158" s="1"/>
    </row>
    <row r="159" spans="2:2" x14ac:dyDescent="0.2">
      <c r="B159" s="1"/>
    </row>
    <row r="160" spans="2:2" x14ac:dyDescent="0.2">
      <c r="B160" s="1"/>
    </row>
    <row r="161" spans="2:2" x14ac:dyDescent="0.2">
      <c r="B161" s="1"/>
    </row>
    <row r="162" spans="2:2" x14ac:dyDescent="0.2">
      <c r="B162" s="1"/>
    </row>
    <row r="163" spans="2:2" x14ac:dyDescent="0.2">
      <c r="B163" s="1"/>
    </row>
    <row r="164" spans="2:2" x14ac:dyDescent="0.2">
      <c r="B164" s="1"/>
    </row>
    <row r="165" spans="2:2" x14ac:dyDescent="0.2">
      <c r="B165" s="1"/>
    </row>
    <row r="166" spans="2:2" x14ac:dyDescent="0.2">
      <c r="B166" s="1"/>
    </row>
    <row r="167" spans="2:2" x14ac:dyDescent="0.2">
      <c r="B167" s="1"/>
    </row>
    <row r="168" spans="2:2" x14ac:dyDescent="0.2">
      <c r="B168" s="1"/>
    </row>
    <row r="169" spans="2:2" x14ac:dyDescent="0.2">
      <c r="B169" s="1"/>
    </row>
    <row r="170" spans="2:2" x14ac:dyDescent="0.2">
      <c r="B170" s="1"/>
    </row>
    <row r="171" spans="2:2" x14ac:dyDescent="0.2">
      <c r="B171" s="1"/>
    </row>
    <row r="172" spans="2:2" x14ac:dyDescent="0.2">
      <c r="B172" s="1"/>
    </row>
    <row r="173" spans="2:2" x14ac:dyDescent="0.2">
      <c r="B173" s="1"/>
    </row>
    <row r="174" spans="2:2" x14ac:dyDescent="0.2">
      <c r="B174" s="1"/>
    </row>
    <row r="175" spans="2:2" x14ac:dyDescent="0.2">
      <c r="B175" s="1"/>
    </row>
  </sheetData>
  <mergeCells count="17">
    <mergeCell ref="C67:G67"/>
    <mergeCell ref="C68:G68"/>
    <mergeCell ref="A11:A12"/>
    <mergeCell ref="B11:B12"/>
    <mergeCell ref="C11:C12"/>
    <mergeCell ref="D11:D12"/>
    <mergeCell ref="E11:E12"/>
    <mergeCell ref="F11:K11"/>
    <mergeCell ref="L63:P63"/>
    <mergeCell ref="A1:P1"/>
    <mergeCell ref="A2:P2"/>
    <mergeCell ref="L60:P60"/>
    <mergeCell ref="L61:P61"/>
    <mergeCell ref="L62:P62"/>
    <mergeCell ref="L59:P59"/>
    <mergeCell ref="L58:P58"/>
    <mergeCell ref="L11:P11"/>
  </mergeCells>
  <printOptions horizontalCentered="1"/>
  <pageMargins left="0.19685039370078741" right="0.19685039370078741" top="0.59055118110236227" bottom="0.31496062992125984" header="0.19685039370078741" footer="0.19685039370078741"/>
  <pageSetup paperSize="9" orientation="landscape" r:id="rId1"/>
  <headerFooter scaleWithDoc="0">
    <oddFooter>&amp;L&amp;"Times New Roman,Slīpraksts"&amp;9ID Nr. DNPz 2019/2&amp;R&amp;"Times New Roman,Slīpraksts"&amp;9&amp;P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Kalse</vt:lpstr>
      <vt:lpstr>Kalse!Drukas_apgabals</vt:lpstr>
      <vt:lpstr>Kalse!Drukāt_virsrakstus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Imants</dc:creator>
  <cp:lastModifiedBy>Janita Valtere</cp:lastModifiedBy>
  <cp:lastPrinted>2019-05-14T16:46:53Z</cp:lastPrinted>
  <dcterms:created xsi:type="dcterms:W3CDTF">2010-06-29T19:35:22Z</dcterms:created>
  <dcterms:modified xsi:type="dcterms:W3CDTF">2019-05-15T07:26:02Z</dcterms:modified>
</cp:coreProperties>
</file>