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ta\Documents\CENU_aptaujas\DNPz_2019_01_talsu_18_gaitenis\"/>
    </mc:Choice>
  </mc:AlternateContent>
  <xr:revisionPtr revIDLastSave="0" documentId="13_ncr:1_{B2179237-D657-4A75-8C88-E07F4E65E08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aitenis" sheetId="14" r:id="rId1"/>
  </sheets>
  <definedNames>
    <definedName name="_xlnm.Print_Area" localSheetId="0">Gaitenis!$A$1:$P$77</definedName>
    <definedName name="_xlnm.Print_Titles" localSheetId="0">Gaitenis!$11:$13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4" l="1"/>
  <c r="L16" i="14"/>
  <c r="M16" i="14"/>
  <c r="N16" i="14"/>
  <c r="O16" i="14"/>
  <c r="P16" i="14"/>
  <c r="K17" i="14"/>
  <c r="L17" i="14"/>
  <c r="M17" i="14"/>
  <c r="N17" i="14"/>
  <c r="O17" i="14"/>
  <c r="P17" i="14"/>
  <c r="K18" i="14"/>
  <c r="L18" i="14"/>
  <c r="M18" i="14"/>
  <c r="N18" i="14"/>
  <c r="O18" i="14"/>
  <c r="P18" i="14"/>
  <c r="K19" i="14"/>
  <c r="L19" i="14"/>
  <c r="M19" i="14"/>
  <c r="N19" i="14"/>
  <c r="O19" i="14"/>
  <c r="P19" i="14"/>
  <c r="K20" i="14"/>
  <c r="L20" i="14"/>
  <c r="M20" i="14"/>
  <c r="N20" i="14"/>
  <c r="O20" i="14"/>
  <c r="P20" i="14"/>
  <c r="K21" i="14"/>
  <c r="L21" i="14"/>
  <c r="M21" i="14"/>
  <c r="N21" i="14"/>
  <c r="O21" i="14"/>
  <c r="P21" i="14"/>
  <c r="K22" i="14"/>
  <c r="L22" i="14"/>
  <c r="M22" i="14"/>
  <c r="N22" i="14"/>
  <c r="O22" i="14"/>
  <c r="P22" i="14"/>
  <c r="K23" i="14"/>
  <c r="L23" i="14"/>
  <c r="M23" i="14"/>
  <c r="N23" i="14"/>
  <c r="O23" i="14"/>
  <c r="P23" i="14"/>
  <c r="K24" i="14"/>
  <c r="L24" i="14"/>
  <c r="M24" i="14"/>
  <c r="N24" i="14"/>
  <c r="O24" i="14"/>
  <c r="P24" i="14"/>
  <c r="K25" i="14"/>
  <c r="L25" i="14"/>
  <c r="M25" i="14"/>
  <c r="N25" i="14"/>
  <c r="O25" i="14"/>
  <c r="P25" i="14"/>
  <c r="K26" i="14"/>
  <c r="L26" i="14"/>
  <c r="M26" i="14"/>
  <c r="N26" i="14"/>
  <c r="O26" i="14"/>
  <c r="P26" i="14"/>
  <c r="K27" i="14"/>
  <c r="L27" i="14"/>
  <c r="M27" i="14"/>
  <c r="N27" i="14"/>
  <c r="O27" i="14"/>
  <c r="P27" i="14"/>
  <c r="K28" i="14"/>
  <c r="L28" i="14"/>
  <c r="M28" i="14"/>
  <c r="N28" i="14"/>
  <c r="O28" i="14"/>
  <c r="P28" i="14"/>
  <c r="K29" i="14"/>
  <c r="L29" i="14"/>
  <c r="M29" i="14"/>
  <c r="N29" i="14"/>
  <c r="O29" i="14"/>
  <c r="P29" i="14"/>
  <c r="K30" i="14"/>
  <c r="L30" i="14"/>
  <c r="M30" i="14"/>
  <c r="N30" i="14"/>
  <c r="O30" i="14"/>
  <c r="P30" i="14"/>
  <c r="K31" i="14"/>
  <c r="L31" i="14"/>
  <c r="M31" i="14"/>
  <c r="N31" i="14"/>
  <c r="O31" i="14"/>
  <c r="P31" i="14"/>
  <c r="K32" i="14"/>
  <c r="L32" i="14"/>
  <c r="M32" i="14"/>
  <c r="N32" i="14"/>
  <c r="O32" i="14"/>
  <c r="P32" i="14"/>
  <c r="K33" i="14"/>
  <c r="L33" i="14"/>
  <c r="M33" i="14"/>
  <c r="N33" i="14"/>
  <c r="O33" i="14"/>
  <c r="P33" i="14"/>
  <c r="K34" i="14"/>
  <c r="L34" i="14"/>
  <c r="M34" i="14"/>
  <c r="N34" i="14"/>
  <c r="O34" i="14"/>
  <c r="P34" i="14"/>
  <c r="K35" i="14"/>
  <c r="L35" i="14"/>
  <c r="M35" i="14"/>
  <c r="N35" i="14"/>
  <c r="O35" i="14"/>
  <c r="P35" i="14"/>
  <c r="K36" i="14"/>
  <c r="L36" i="14"/>
  <c r="M36" i="14"/>
  <c r="N36" i="14"/>
  <c r="O36" i="14"/>
  <c r="P36" i="14"/>
  <c r="K37" i="14"/>
  <c r="L37" i="14"/>
  <c r="M37" i="14"/>
  <c r="N37" i="14"/>
  <c r="O37" i="14"/>
  <c r="P37" i="14"/>
  <c r="K38" i="14"/>
  <c r="L38" i="14"/>
  <c r="M38" i="14"/>
  <c r="N38" i="14"/>
  <c r="O38" i="14"/>
  <c r="P38" i="14"/>
  <c r="K39" i="14"/>
  <c r="L39" i="14"/>
  <c r="M39" i="14"/>
  <c r="N39" i="14"/>
  <c r="O39" i="14"/>
  <c r="P39" i="14"/>
  <c r="K40" i="14"/>
  <c r="L40" i="14"/>
  <c r="M40" i="14"/>
  <c r="N40" i="14"/>
  <c r="O40" i="14"/>
  <c r="P40" i="14"/>
  <c r="K41" i="14"/>
  <c r="L41" i="14"/>
  <c r="M41" i="14"/>
  <c r="N41" i="14"/>
  <c r="O41" i="14"/>
  <c r="P41" i="14"/>
  <c r="K42" i="14"/>
  <c r="L42" i="14"/>
  <c r="M42" i="14"/>
  <c r="N42" i="14"/>
  <c r="O42" i="14"/>
  <c r="P42" i="14"/>
  <c r="K43" i="14"/>
  <c r="L43" i="14"/>
  <c r="M43" i="14"/>
  <c r="N43" i="14"/>
  <c r="O43" i="14"/>
  <c r="P43" i="14"/>
  <c r="K44" i="14"/>
  <c r="L44" i="14"/>
  <c r="M44" i="14"/>
  <c r="N44" i="14"/>
  <c r="O44" i="14"/>
  <c r="P44" i="14"/>
  <c r="K45" i="14"/>
  <c r="L45" i="14"/>
  <c r="M45" i="14"/>
  <c r="N45" i="14"/>
  <c r="O45" i="14"/>
  <c r="P45" i="14"/>
  <c r="K46" i="14"/>
  <c r="L46" i="14"/>
  <c r="M46" i="14"/>
  <c r="N46" i="14"/>
  <c r="O46" i="14"/>
  <c r="P46" i="14"/>
  <c r="K47" i="14"/>
  <c r="L47" i="14"/>
  <c r="M47" i="14"/>
  <c r="N47" i="14"/>
  <c r="O47" i="14"/>
  <c r="P47" i="14"/>
  <c r="K48" i="14"/>
  <c r="L48" i="14"/>
  <c r="M48" i="14"/>
  <c r="N48" i="14"/>
  <c r="O48" i="14"/>
  <c r="P48" i="14"/>
  <c r="K49" i="14"/>
  <c r="L49" i="14"/>
  <c r="M49" i="14"/>
  <c r="N49" i="14"/>
  <c r="O49" i="14"/>
  <c r="P49" i="14"/>
  <c r="K50" i="14"/>
  <c r="L50" i="14"/>
  <c r="M50" i="14"/>
  <c r="N50" i="14"/>
  <c r="O50" i="14"/>
  <c r="P50" i="14"/>
  <c r="K51" i="14"/>
  <c r="L51" i="14"/>
  <c r="M51" i="14"/>
  <c r="N51" i="14"/>
  <c r="O51" i="14"/>
  <c r="P51" i="14"/>
  <c r="K52" i="14"/>
  <c r="L52" i="14"/>
  <c r="M52" i="14"/>
  <c r="N52" i="14"/>
  <c r="O52" i="14"/>
  <c r="P52" i="14"/>
  <c r="K53" i="14"/>
  <c r="L53" i="14"/>
  <c r="M53" i="14"/>
  <c r="N53" i="14"/>
  <c r="O53" i="14"/>
  <c r="P53" i="14"/>
  <c r="K54" i="14"/>
  <c r="L54" i="14"/>
  <c r="M54" i="14"/>
  <c r="N54" i="14"/>
  <c r="O54" i="14"/>
  <c r="P54" i="14"/>
  <c r="K55" i="14"/>
  <c r="L55" i="14"/>
  <c r="M55" i="14"/>
  <c r="N55" i="14"/>
  <c r="O55" i="14"/>
  <c r="P55" i="14"/>
  <c r="K56" i="14"/>
  <c r="L56" i="14"/>
  <c r="M56" i="14"/>
  <c r="N56" i="14"/>
  <c r="O56" i="14"/>
  <c r="P56" i="14"/>
  <c r="K57" i="14"/>
  <c r="L57" i="14"/>
  <c r="M57" i="14"/>
  <c r="N57" i="14"/>
  <c r="O57" i="14"/>
  <c r="P57" i="14"/>
  <c r="K58" i="14"/>
  <c r="L58" i="14"/>
  <c r="M58" i="14"/>
  <c r="N58" i="14"/>
  <c r="O58" i="14"/>
  <c r="P58" i="14"/>
  <c r="K59" i="14"/>
  <c r="L59" i="14"/>
  <c r="M59" i="14"/>
  <c r="N59" i="14"/>
  <c r="O59" i="14"/>
  <c r="P59" i="14"/>
  <c r="K60" i="14"/>
  <c r="L60" i="14"/>
  <c r="M60" i="14"/>
  <c r="N60" i="14"/>
  <c r="O60" i="14"/>
  <c r="P60" i="14"/>
  <c r="K61" i="14"/>
  <c r="L61" i="14"/>
  <c r="M61" i="14"/>
  <c r="N61" i="14"/>
  <c r="O61" i="14"/>
  <c r="P61" i="14"/>
  <c r="K62" i="14"/>
  <c r="L62" i="14"/>
  <c r="M62" i="14"/>
  <c r="N62" i="14"/>
  <c r="O62" i="14"/>
  <c r="P62" i="14"/>
  <c r="K63" i="14"/>
  <c r="L63" i="14"/>
  <c r="M63" i="14"/>
  <c r="N63" i="14"/>
  <c r="O63" i="14"/>
  <c r="P63" i="14"/>
  <c r="K64" i="14"/>
  <c r="L64" i="14"/>
  <c r="M64" i="14"/>
  <c r="N64" i="14"/>
  <c r="O64" i="14"/>
  <c r="P64" i="14"/>
  <c r="A54" i="14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51" i="14"/>
  <c r="A32" i="14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L15" i="14" l="1"/>
  <c r="N15" i="14"/>
  <c r="L66" i="14" l="1"/>
  <c r="O15" i="14"/>
  <c r="M15" i="14"/>
  <c r="N66" i="14"/>
  <c r="M66" i="14" l="1"/>
  <c r="P15" i="14"/>
  <c r="P8" i="14"/>
  <c r="K15" i="14"/>
  <c r="O66" i="14" l="1"/>
  <c r="P66" i="14"/>
  <c r="L69" i="14" s="1"/>
  <c r="L67" i="14" l="1"/>
  <c r="L68" i="14" s="1"/>
  <c r="L70" i="14" l="1"/>
  <c r="L71" i="14" s="1"/>
  <c r="L72" i="14" l="1"/>
  <c r="P10" i="14" s="1"/>
</calcChain>
</file>

<file path=xl/sharedStrings.xml><?xml version="1.0" encoding="utf-8"?>
<sst xmlns="http://schemas.openxmlformats.org/spreadsheetml/2006/main" count="207" uniqueCount="113">
  <si>
    <t>8</t>
  </si>
  <si>
    <t>9</t>
  </si>
  <si>
    <t>10</t>
  </si>
  <si>
    <t>11</t>
  </si>
  <si>
    <t>12</t>
  </si>
  <si>
    <t>13</t>
  </si>
  <si>
    <t>14</t>
  </si>
  <si>
    <t>15</t>
  </si>
  <si>
    <t>16</t>
  </si>
  <si>
    <t>Normat.</t>
  </si>
  <si>
    <t>Būves nosaukums:</t>
  </si>
  <si>
    <t>Objekta nosaukums:</t>
  </si>
  <si>
    <t>Objekta adrese:</t>
  </si>
  <si>
    <t>1</t>
  </si>
  <si>
    <t>4</t>
  </si>
  <si>
    <t>2</t>
  </si>
  <si>
    <t>3</t>
  </si>
  <si>
    <t>PVN 21%</t>
  </si>
  <si>
    <t>Darba ietilpība C/st</t>
  </si>
  <si>
    <t>Tāme sastādīta</t>
  </si>
  <si>
    <t>Objekta izmaksas EUR</t>
  </si>
  <si>
    <t>EUR</t>
  </si>
  <si>
    <t>m2</t>
  </si>
  <si>
    <t>Būvgružu savākšana, utilizācija</t>
  </si>
  <si>
    <t>m3</t>
  </si>
  <si>
    <t>m</t>
  </si>
  <si>
    <t>kpl</t>
  </si>
  <si>
    <t>gb</t>
  </si>
  <si>
    <t>Iekšējie elektrotīkli, apgaismojums</t>
  </si>
  <si>
    <t>Automātiskā slēdža montāža B 1F 16A</t>
  </si>
  <si>
    <t>Caurumu urbšana sienā instalācijai</t>
  </si>
  <si>
    <t>Kārba betonam ar skruv. 60mm montāža</t>
  </si>
  <si>
    <t>Nozarkārbu savienošana</t>
  </si>
  <si>
    <t>Slēdzis mehanisms 1P Siemens vai ekvivalents</t>
  </si>
  <si>
    <t>Rozete mehanisms a/z balt. Siemens vai ekvivalents</t>
  </si>
  <si>
    <t>Rāmitis 1d./balts Siemens vai ekvivalents</t>
  </si>
  <si>
    <t>Palīgmateriāli, stiprinājumi</t>
  </si>
  <si>
    <t>k-ts</t>
  </si>
  <si>
    <t>Iekšējie vājstrāvas tīkli</t>
  </si>
  <si>
    <t>Esošo UAS devēju pārcelšana</t>
  </si>
  <si>
    <t>Apkure</t>
  </si>
  <si>
    <t>Esošo maģistrālo cauruļu, stāvvadu krāsojums</t>
  </si>
  <si>
    <t>PVN 21% piemērošanas kārtību nosaka Pasūtītājs, ievērojot likumu par "Pievienotās vērtības nodoklis"</t>
  </si>
  <si>
    <t>Griestu karkasa 600*600mm  montāža T15 konstrukcijas perimetrs, nesošās līstes, škērslīstes 600, 1200mm uz iekarēm</t>
  </si>
  <si>
    <t>Tāme sastādīta 2019.gada tirgus cenās, pamatojoties uz  inventarizācijas lietu un uzmērījumiem dabā</t>
  </si>
  <si>
    <t>Remonta darbi</t>
  </si>
  <si>
    <t>PVC ventilācijas restes montāža griestos 200*200</t>
  </si>
  <si>
    <t>gab.</t>
  </si>
  <si>
    <t xml:space="preserve">Griestu plātņu montāža Ecophon Advantage E 600x600x15 </t>
  </si>
  <si>
    <t>Apgaismojuma armatūras montāža LED panelis 45W, 3600Lm, 595*595mm kopā ar barošanas bloku, neitrāli balta gaisma 4000K</t>
  </si>
  <si>
    <t>Identifikācijas  Nr.</t>
  </si>
  <si>
    <t>Tiešās izmaksas kopā, t. sk. darba devēja sociālais nodoklis (24,09 %)</t>
  </si>
  <si>
    <t>Peļņa</t>
  </si>
  <si>
    <t>Virsizdevumi</t>
  </si>
  <si>
    <t>t.sk. darba aizsardzība</t>
  </si>
  <si>
    <t>Pavisam kopā</t>
  </si>
  <si>
    <t>Pavisam būvniecības izmaksas</t>
  </si>
  <si>
    <t xml:space="preserve">Lokālā tāme </t>
  </si>
  <si>
    <t>Sastādīja</t>
  </si>
  <si>
    <t>Nr.             p.k.</t>
  </si>
  <si>
    <t>Normat. pozic. nr.</t>
  </si>
  <si>
    <t>Būvdarbu nosaukums</t>
  </si>
  <si>
    <t>Mēr- vien.</t>
  </si>
  <si>
    <t>Apjomi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</si>
  <si>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</si>
  <si>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</si>
  <si>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</si>
  <si>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</si>
  <si>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</si>
  <si>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</si>
  <si>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</si>
  <si>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</si>
  <si>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</si>
  <si>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</si>
  <si>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Būvuzņēmējs:</t>
  </si>
  <si>
    <t>Gaiteņa kreisās puses remonts 1.st.  Dundagas vidusskolā, Talsu ielā 18, Dundagā, Dundagas pagastā Dundagas novadā</t>
  </si>
  <si>
    <t>DNPz 2019/1</t>
  </si>
  <si>
    <t>Gaiteņa kreisās puses remonts 1.st.  Dundagas vidusskolā</t>
  </si>
  <si>
    <t>Talsu ielā 18, Dundaga, Dundagas pag., Dundagas nov., LV-3270</t>
  </si>
  <si>
    <t>Durvju, aplodu demontāža</t>
  </si>
  <si>
    <t>Krāsojum attīrīšana sienām</t>
  </si>
  <si>
    <t>Bojāto grīdas flīžu demontāža</t>
  </si>
  <si>
    <t>Riģipša profilu karkass cauruļvadiem</t>
  </si>
  <si>
    <t>Grīdas flīzēšana, šuvošana</t>
  </si>
  <si>
    <t>Šahtas riģipša apšuvums</t>
  </si>
  <si>
    <t>Sienas gruntēšana, pilna špaktelēšana, slīpēšana</t>
  </si>
  <si>
    <t>Sienas krāsojums ar akrila nodilumizturīgu, tonētu krāsu 2x</t>
  </si>
  <si>
    <t>Durvju 800*2100mm, gludas, krāsotas  ar HDF loksnēm, rorblates pildījums, masīvkoka kārba, furnitūra sabiedriskai ēkai,  montāža, aplodas, stiprinājumi</t>
  </si>
  <si>
    <t>Esošo durvju pārkrāsošana 2x</t>
  </si>
  <si>
    <t>PVC revīzijas lūkas montāža 200*200mm šahtai</t>
  </si>
  <si>
    <t>Demontēt esošo elektroinstalāciju, sadalni, utilizācija</t>
  </si>
  <si>
    <t>z/a  sadalnes iebūve 24moduļu</t>
  </si>
  <si>
    <t>Automātiskā slēdža montāža B 1F 10A</t>
  </si>
  <si>
    <t>Automātiskā slēdža montāža B 1F 20A</t>
  </si>
  <si>
    <t xml:space="preserve">Apgaismojuma 2W LED avārijas izejas gaismeklis ar 16 diodēm,litija akumulatoru, IP20 montāža </t>
  </si>
  <si>
    <t>Rievu kalšana mūrī</t>
  </si>
  <si>
    <t>Kabeļa montāža  Kabelis PPJ 3*1.5</t>
  </si>
  <si>
    <t>Kabeļa montāža Kabelis PPJ 3*2.5</t>
  </si>
  <si>
    <t>Kabeļu penāļa montāža 30*60mm</t>
  </si>
  <si>
    <t>Esošā rūtera pārcelšana</t>
  </si>
  <si>
    <t>Esošā radiatoru demontāža</t>
  </si>
  <si>
    <t>Pieslēgšanās pie esošās sistēmas</t>
  </si>
  <si>
    <t>vietas</t>
  </si>
  <si>
    <t>Vara cauruļu montāža d18</t>
  </si>
  <si>
    <t>Vara veidgabali</t>
  </si>
  <si>
    <t>Lod.pāreja PAV d 18x1/2"a.v.</t>
  </si>
  <si>
    <t>Radiators Purmo Compact 22*500*1400</t>
  </si>
  <si>
    <t>Radiatora stiprinājumi</t>
  </si>
  <si>
    <t>Radiatora ventīlis RTD-G Herz</t>
  </si>
  <si>
    <t>Radiatora termostats tiešās darbības Herz</t>
  </si>
  <si>
    <t>Radiatoru pieslēgums</t>
  </si>
  <si>
    <t>Dundagas vidusskola</t>
  </si>
  <si>
    <t>(vārds uzvārds, datums)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</si>
</sst>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s&quot;_-;\-* #,##0.00\ &quot;Ls&quot;_-;_-* &quot;-&quot;??\ &quot;Ls&quot;_-;_-@_-"/>
    <numFmt numFmtId="165" formatCode="#,##0.00_ ;\-#,##0.00\ "/>
  </numFmts>
  <fonts count="15" x14ac:knownFonts="1">
    <font>
      <sz val="10"/>
      <name val="Arial"/>
      <charset val="186"/>
    </font>
    <font>
      <sz val="10"/>
      <name val="Helv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8" fillId="0" borderId="0"/>
  </cellStyleXfs>
  <cellXfs count="191">
    <xf numFmtId="0" fontId="0" fillId="0" borderId="0" xfId="0"/>
    <xf numFmtId="0" fontId="2" fillId="0" borderId="0" xfId="0" applyFont="1"/>
    <xf numFmtId="49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2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5" fillId="0" borderId="4" xfId="0" applyNumberFormat="1" applyFont="1" applyBorder="1" applyAlignment="1"/>
    <xf numFmtId="0" fontId="5" fillId="0" borderId="1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vertical="top" wrapText="1"/>
    </xf>
    <xf numFmtId="2" fontId="5" fillId="0" borderId="9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9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/>
    </xf>
    <xf numFmtId="2" fontId="5" fillId="0" borderId="11" xfId="0" applyNumberFormat="1" applyFont="1" applyBorder="1" applyAlignment="1">
      <alignment vertical="top"/>
    </xf>
    <xf numFmtId="2" fontId="5" fillId="0" borderId="11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right" vertical="center"/>
    </xf>
    <xf numFmtId="2" fontId="5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right"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9" xfId="0" applyNumberFormat="1" applyFont="1" applyBorder="1" applyAlignment="1">
      <alignment horizontal="center" vertical="top"/>
    </xf>
    <xf numFmtId="0" fontId="5" fillId="0" borderId="13" xfId="0" applyNumberFormat="1" applyFont="1" applyBorder="1" applyAlignment="1">
      <alignment vertical="top"/>
    </xf>
    <xf numFmtId="0" fontId="5" fillId="0" borderId="9" xfId="0" applyFont="1" applyFill="1" applyBorder="1" applyAlignment="1">
      <alignment horizontal="center" vertical="top"/>
    </xf>
    <xf numFmtId="2" fontId="5" fillId="0" borderId="21" xfId="0" applyNumberFormat="1" applyFont="1" applyFill="1" applyBorder="1" applyAlignment="1">
      <alignment horizontal="center" vertical="top"/>
    </xf>
    <xf numFmtId="2" fontId="5" fillId="0" borderId="9" xfId="0" applyNumberFormat="1" applyFont="1" applyBorder="1" applyAlignment="1">
      <alignment horizontal="center" vertical="top"/>
    </xf>
    <xf numFmtId="2" fontId="5" fillId="0" borderId="9" xfId="0" applyNumberFormat="1" applyFont="1" applyFill="1" applyBorder="1" applyAlignment="1">
      <alignment horizontal="center" vertical="top"/>
    </xf>
    <xf numFmtId="2" fontId="5" fillId="0" borderId="9" xfId="0" applyNumberFormat="1" applyFont="1" applyBorder="1" applyAlignment="1">
      <alignment vertical="top"/>
    </xf>
    <xf numFmtId="0" fontId="7" fillId="0" borderId="11" xfId="0" applyFont="1" applyBorder="1" applyAlignment="1">
      <alignment horizontal="left" vertical="top"/>
    </xf>
    <xf numFmtId="0" fontId="5" fillId="0" borderId="30" xfId="0" applyFont="1" applyFill="1" applyBorder="1" applyAlignment="1">
      <alignment vertical="top" wrapText="1"/>
    </xf>
    <xf numFmtId="0" fontId="5" fillId="0" borderId="30" xfId="0" applyFont="1" applyFill="1" applyBorder="1" applyAlignment="1">
      <alignment horizontal="center" vertical="top"/>
    </xf>
    <xf numFmtId="4" fontId="5" fillId="0" borderId="9" xfId="0" applyNumberFormat="1" applyFont="1" applyFill="1" applyBorder="1" applyAlignment="1">
      <alignment horizontal="center" vertical="top"/>
    </xf>
    <xf numFmtId="2" fontId="6" fillId="0" borderId="22" xfId="0" applyNumberFormat="1" applyFont="1" applyFill="1" applyBorder="1" applyAlignment="1">
      <alignment horizontal="center"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/>
    </xf>
    <xf numFmtId="0" fontId="5" fillId="0" borderId="12" xfId="0" applyFont="1" applyBorder="1" applyAlignment="1">
      <alignment horizontal="center" vertical="top"/>
    </xf>
    <xf numFmtId="2" fontId="5" fillId="0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2" fontId="5" fillId="0" borderId="21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vertical="top"/>
    </xf>
    <xf numFmtId="0" fontId="11" fillId="0" borderId="0" xfId="0" applyFont="1" applyAlignment="1">
      <alignment horizont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right" vertical="center"/>
    </xf>
    <xf numFmtId="2" fontId="5" fillId="0" borderId="33" xfId="0" applyNumberFormat="1" applyFont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right" vertical="top"/>
    </xf>
    <xf numFmtId="2" fontId="5" fillId="0" borderId="0" xfId="0" applyNumberFormat="1" applyFont="1" applyAlignment="1"/>
    <xf numFmtId="165" fontId="4" fillId="0" borderId="4" xfId="0" applyNumberFormat="1" applyFont="1" applyBorder="1" applyAlignment="1"/>
    <xf numFmtId="164" fontId="5" fillId="0" borderId="4" xfId="0" applyNumberFormat="1" applyFont="1" applyBorder="1" applyAlignment="1"/>
    <xf numFmtId="165" fontId="4" fillId="0" borderId="4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9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30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/>
    </xf>
    <xf numFmtId="0" fontId="5" fillId="0" borderId="44" xfId="0" applyFont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/>
    </xf>
    <xf numFmtId="0" fontId="5" fillId="0" borderId="45" xfId="0" applyFont="1" applyFill="1" applyBorder="1" applyAlignment="1">
      <alignment horizontal="left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NumberFormat="1" applyFont="1" applyBorder="1" applyAlignment="1">
      <alignment horizontal="center" vertical="top" wrapText="1"/>
    </xf>
    <xf numFmtId="0" fontId="5" fillId="0" borderId="47" xfId="0" applyNumberFormat="1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top" wrapText="1"/>
    </xf>
    <xf numFmtId="0" fontId="5" fillId="0" borderId="48" xfId="0" applyNumberFormat="1" applyFont="1" applyBorder="1" applyAlignment="1">
      <alignment horizontal="center" vertical="top" wrapText="1"/>
    </xf>
    <xf numFmtId="0" fontId="5" fillId="0" borderId="49" xfId="0" applyNumberFormat="1" applyFont="1" applyBorder="1" applyAlignment="1">
      <alignment horizontal="center" vertical="top" wrapText="1"/>
    </xf>
    <xf numFmtId="0" fontId="5" fillId="0" borderId="50" xfId="0" applyNumberFormat="1" applyFont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5" fillId="0" borderId="18" xfId="0" applyNumberFormat="1" applyFont="1" applyFill="1" applyBorder="1" applyAlignment="1">
      <alignment horizontal="center" vertical="top"/>
    </xf>
    <xf numFmtId="2" fontId="5" fillId="0" borderId="18" xfId="0" applyNumberFormat="1" applyFont="1" applyFill="1" applyBorder="1" applyAlignment="1">
      <alignment horizontal="center" vertical="top" wrapText="1"/>
    </xf>
    <xf numFmtId="2" fontId="5" fillId="0" borderId="51" xfId="0" applyNumberFormat="1" applyFont="1" applyFill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4" fontId="5" fillId="0" borderId="18" xfId="0" applyNumberFormat="1" applyFont="1" applyFill="1" applyBorder="1" applyAlignment="1">
      <alignment horizontal="center" vertical="top"/>
    </xf>
    <xf numFmtId="2" fontId="6" fillId="0" borderId="52" xfId="0" applyNumberFormat="1" applyFont="1" applyFill="1" applyBorder="1" applyAlignment="1">
      <alignment horizontal="center" vertical="top"/>
    </xf>
    <xf numFmtId="2" fontId="5" fillId="0" borderId="53" xfId="0" applyNumberFormat="1" applyFont="1" applyFill="1" applyBorder="1" applyAlignment="1">
      <alignment horizontal="center" vertical="top"/>
    </xf>
    <xf numFmtId="2" fontId="5" fillId="0" borderId="18" xfId="0" applyNumberFormat="1" applyFont="1" applyFill="1" applyBorder="1" applyAlignment="1">
      <alignment horizontal="center" vertical="top"/>
    </xf>
    <xf numFmtId="2" fontId="6" fillId="0" borderId="52" xfId="0" applyNumberFormat="1" applyFont="1" applyFill="1" applyBorder="1" applyAlignment="1">
      <alignment horizontal="right" vertical="top"/>
    </xf>
    <xf numFmtId="0" fontId="5" fillId="0" borderId="30" xfId="0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top"/>
    </xf>
    <xf numFmtId="2" fontId="5" fillId="0" borderId="46" xfId="0" applyNumberFormat="1" applyFont="1" applyFill="1" applyBorder="1" applyAlignment="1">
      <alignment horizontal="center" vertical="top" wrapText="1"/>
    </xf>
    <xf numFmtId="2" fontId="5" fillId="0" borderId="47" xfId="0" applyNumberFormat="1" applyFont="1" applyFill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4" fontId="5" fillId="0" borderId="46" xfId="0" applyNumberFormat="1" applyFont="1" applyFill="1" applyBorder="1" applyAlignment="1">
      <alignment horizontal="center" vertical="top"/>
    </xf>
    <xf numFmtId="2" fontId="6" fillId="0" borderId="50" xfId="0" applyNumberFormat="1" applyFont="1" applyFill="1" applyBorder="1" applyAlignment="1">
      <alignment horizontal="center" vertical="top"/>
    </xf>
    <xf numFmtId="2" fontId="5" fillId="0" borderId="49" xfId="0" applyNumberFormat="1" applyFont="1" applyFill="1" applyBorder="1" applyAlignment="1">
      <alignment horizontal="center" vertical="top"/>
    </xf>
    <xf numFmtId="2" fontId="5" fillId="0" borderId="46" xfId="0" applyNumberFormat="1" applyFont="1" applyFill="1" applyBorder="1" applyAlignment="1">
      <alignment horizontal="center" vertical="top"/>
    </xf>
    <xf numFmtId="2" fontId="6" fillId="0" borderId="50" xfId="0" applyNumberFormat="1" applyFont="1" applyFill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 wrapText="1"/>
    </xf>
    <xf numFmtId="4" fontId="5" fillId="0" borderId="21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6" fillId="0" borderId="54" xfId="0" applyNumberFormat="1" applyFont="1" applyFill="1" applyBorder="1" applyAlignment="1">
      <alignment horizontal="right" vertical="top"/>
    </xf>
    <xf numFmtId="0" fontId="5" fillId="0" borderId="45" xfId="0" applyNumberFormat="1" applyFont="1" applyFill="1" applyBorder="1" applyAlignment="1">
      <alignment horizontal="center" vertical="top"/>
    </xf>
    <xf numFmtId="2" fontId="5" fillId="0" borderId="45" xfId="0" applyNumberFormat="1" applyFont="1" applyFill="1" applyBorder="1" applyAlignment="1">
      <alignment horizontal="center" vertical="top"/>
    </xf>
    <xf numFmtId="2" fontId="5" fillId="0" borderId="55" xfId="0" applyNumberFormat="1" applyFont="1" applyFill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top"/>
    </xf>
    <xf numFmtId="4" fontId="5" fillId="0" borderId="45" xfId="0" applyNumberFormat="1" applyFont="1" applyFill="1" applyBorder="1" applyAlignment="1">
      <alignment horizontal="center" vertical="top"/>
    </xf>
    <xf numFmtId="2" fontId="6" fillId="0" borderId="56" xfId="0" applyNumberFormat="1" applyFont="1" applyFill="1" applyBorder="1" applyAlignment="1">
      <alignment horizontal="center" vertical="top"/>
    </xf>
    <xf numFmtId="2" fontId="5" fillId="0" borderId="57" xfId="0" applyNumberFormat="1" applyFont="1" applyFill="1" applyBorder="1" applyAlignment="1">
      <alignment horizontal="center" vertical="top"/>
    </xf>
    <xf numFmtId="2" fontId="6" fillId="0" borderId="56" xfId="0" applyNumberFormat="1" applyFont="1" applyFill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" fontId="5" fillId="0" borderId="14" xfId="0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/>
    </xf>
    <xf numFmtId="4" fontId="4" fillId="0" borderId="15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top"/>
    </xf>
    <xf numFmtId="4" fontId="5" fillId="0" borderId="13" xfId="0" applyNumberFormat="1" applyFont="1" applyBorder="1" applyAlignment="1">
      <alignment horizontal="right" vertical="top"/>
    </xf>
    <xf numFmtId="4" fontId="5" fillId="0" borderId="24" xfId="0" applyNumberFormat="1" applyFont="1" applyBorder="1" applyAlignment="1">
      <alignment horizontal="right" vertical="top"/>
    </xf>
    <xf numFmtId="0" fontId="5" fillId="0" borderId="4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3" fillId="2" borderId="37" xfId="0" applyFont="1" applyFill="1" applyBorder="1" applyAlignment="1" applyProtection="1">
      <alignment horizontal="center" vertical="center" wrapText="1"/>
    </xf>
    <xf numFmtId="0" fontId="13" fillId="2" borderId="20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3" fillId="2" borderId="25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</cellXfs>
  <cellStyles count="7">
    <cellStyle name="Normal 2" xfId="2" xr:uid="{00000000-0005-0000-0000-000000000000}"/>
    <cellStyle name="Normal 2 2 2" xfId="3" xr:uid="{00000000-0005-0000-0000-000001000000}"/>
    <cellStyle name="Normal 3" xfId="4" xr:uid="{00000000-0005-0000-0000-000002000000}"/>
    <cellStyle name="Normal 6" xfId="5" xr:uid="{00000000-0005-0000-0000-000003000000}"/>
    <cellStyle name="Parasts" xfId="0" builtinId="0"/>
    <cellStyle name="Style 1" xfId="1" xr:uid="{00000000-0005-0000-0000-000005000000}"/>
    <cellStyle name="Style 1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84"/>
  <sheetViews>
    <sheetView tabSelected="1" zoomScale="115" zoomScaleNormal="115" workbookViewId="0">
      <selection activeCell="C71" sqref="C71"/>
    </sheetView>
  </sheetViews>
  <sheetFormatPr defaultRowHeight="12.75" x14ac:dyDescent="0.2"/>
  <cols>
    <col min="1" max="1" width="5.28515625" style="1" customWidth="1"/>
    <col min="2" max="2" width="9.7109375" style="4" customWidth="1"/>
    <col min="3" max="3" width="34.28515625" style="1" customWidth="1"/>
    <col min="4" max="4" width="5.5703125" style="1" customWidth="1"/>
    <col min="5" max="5" width="6.42578125" style="1" customWidth="1"/>
    <col min="6" max="11" width="7.28515625" style="1" customWidth="1"/>
    <col min="12" max="12" width="6.85546875" style="1" customWidth="1"/>
    <col min="13" max="13" width="7.28515625" style="1" customWidth="1"/>
    <col min="14" max="14" width="7.7109375" style="1" customWidth="1"/>
    <col min="15" max="15" width="8.28515625" style="1" customWidth="1"/>
    <col min="16" max="16" width="8.5703125" style="1" customWidth="1"/>
    <col min="17" max="16384" width="9.140625" style="1"/>
  </cols>
  <sheetData>
    <row r="1" spans="1:16" ht="18.75" x14ac:dyDescent="0.3">
      <c r="A1" s="165" t="s">
        <v>57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15.75" x14ac:dyDescent="0.25">
      <c r="A2" s="166" t="s">
        <v>75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ht="6.75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3" customFormat="1" ht="12" x14ac:dyDescent="0.2">
      <c r="A4" s="3" t="s">
        <v>10</v>
      </c>
      <c r="B4" s="11"/>
      <c r="C4" s="2" t="s">
        <v>111</v>
      </c>
      <c r="D4" s="12"/>
      <c r="E4" s="13"/>
      <c r="F4" s="13"/>
      <c r="G4" s="13"/>
      <c r="H4" s="14"/>
      <c r="I4" s="14"/>
      <c r="J4" s="14"/>
      <c r="K4" s="13"/>
      <c r="L4" s="13"/>
      <c r="M4" s="13"/>
      <c r="N4" s="13"/>
      <c r="O4" s="13"/>
      <c r="P4" s="13"/>
    </row>
    <row r="5" spans="1:16" s="3" customFormat="1" ht="12" x14ac:dyDescent="0.2">
      <c r="A5" s="3" t="s">
        <v>11</v>
      </c>
      <c r="B5" s="11"/>
      <c r="C5" s="2" t="s">
        <v>77</v>
      </c>
      <c r="D5" s="12"/>
      <c r="E5" s="13"/>
      <c r="F5" s="13"/>
      <c r="G5" s="13"/>
      <c r="H5" s="14"/>
      <c r="I5" s="14"/>
      <c r="J5" s="14"/>
      <c r="K5" s="13"/>
      <c r="L5" s="13"/>
      <c r="M5" s="13"/>
      <c r="N5" s="13"/>
      <c r="O5" s="13"/>
      <c r="P5" s="13"/>
    </row>
    <row r="6" spans="1:16" s="3" customFormat="1" ht="12" x14ac:dyDescent="0.2">
      <c r="A6" s="3" t="s">
        <v>12</v>
      </c>
      <c r="B6" s="11"/>
      <c r="C6" s="2" t="s">
        <v>78</v>
      </c>
      <c r="D6" s="12"/>
      <c r="E6" s="13"/>
      <c r="F6" s="13"/>
      <c r="G6" s="13"/>
      <c r="H6" s="14"/>
      <c r="I6" s="14"/>
      <c r="J6" s="14"/>
      <c r="K6" s="13"/>
      <c r="L6" s="13"/>
      <c r="M6" s="13"/>
      <c r="N6" s="13"/>
      <c r="O6" s="13"/>
      <c r="P6" s="13"/>
    </row>
    <row r="7" spans="1:16" s="3" customFormat="1" ht="12" x14ac:dyDescent="0.2">
      <c r="A7" s="3" t="s">
        <v>50</v>
      </c>
      <c r="B7" s="11"/>
      <c r="C7" s="2" t="s">
        <v>76</v>
      </c>
      <c r="D7" s="12"/>
      <c r="E7" s="13"/>
      <c r="F7" s="13"/>
      <c r="G7" s="13"/>
      <c r="H7" s="14"/>
      <c r="I7" s="14"/>
      <c r="J7" s="14"/>
      <c r="M7" s="98"/>
      <c r="N7" s="13"/>
    </row>
    <row r="8" spans="1:16" s="3" customFormat="1" ht="12" x14ac:dyDescent="0.2">
      <c r="A8" s="3" t="s">
        <v>74</v>
      </c>
      <c r="B8" s="11"/>
      <c r="C8" s="2"/>
      <c r="D8" s="12"/>
      <c r="E8" s="13"/>
      <c r="F8" s="13"/>
      <c r="G8" s="13"/>
      <c r="H8" s="14"/>
      <c r="I8" s="14"/>
      <c r="J8" s="14"/>
      <c r="M8" s="98"/>
      <c r="N8" s="13"/>
      <c r="O8" s="15" t="s">
        <v>18</v>
      </c>
      <c r="P8" s="98">
        <f>L66</f>
        <v>0</v>
      </c>
    </row>
    <row r="9" spans="1:16" s="3" customFormat="1" ht="12" x14ac:dyDescent="0.2">
      <c r="B9" s="16"/>
      <c r="D9" s="12"/>
      <c r="E9" s="13"/>
      <c r="F9" s="13"/>
      <c r="G9" s="13"/>
      <c r="H9" s="14"/>
      <c r="I9" s="14"/>
      <c r="J9" s="14"/>
      <c r="M9" s="98"/>
      <c r="N9" s="13"/>
      <c r="O9" s="15" t="s">
        <v>19</v>
      </c>
      <c r="P9" s="98"/>
    </row>
    <row r="10" spans="1:16" s="3" customFormat="1" thickBot="1" x14ac:dyDescent="0.25">
      <c r="A10" s="3" t="s">
        <v>44</v>
      </c>
      <c r="B10" s="16"/>
      <c r="D10" s="17"/>
      <c r="E10" s="18"/>
      <c r="F10" s="18"/>
      <c r="G10" s="13"/>
      <c r="H10" s="14"/>
      <c r="I10" s="14"/>
      <c r="J10" s="14"/>
      <c r="M10" s="99"/>
      <c r="N10" s="100"/>
      <c r="O10" s="15" t="s">
        <v>20</v>
      </c>
      <c r="P10" s="101">
        <f>L72</f>
        <v>0</v>
      </c>
    </row>
    <row r="11" spans="1:16" s="105" customFormat="1" ht="15" customHeight="1" x14ac:dyDescent="0.2">
      <c r="A11" s="184" t="s">
        <v>59</v>
      </c>
      <c r="B11" s="186" t="s">
        <v>60</v>
      </c>
      <c r="C11" s="188" t="s">
        <v>61</v>
      </c>
      <c r="D11" s="188" t="s">
        <v>62</v>
      </c>
      <c r="E11" s="188" t="s">
        <v>63</v>
      </c>
      <c r="F11" s="190" t="s">
        <v>64</v>
      </c>
      <c r="G11" s="180"/>
      <c r="H11" s="180"/>
      <c r="I11" s="180"/>
      <c r="J11" s="180"/>
      <c r="K11" s="181"/>
      <c r="L11" s="179" t="s">
        <v>65</v>
      </c>
      <c r="M11" s="180"/>
      <c r="N11" s="180"/>
      <c r="O11" s="180"/>
      <c r="P11" s="181"/>
    </row>
    <row r="12" spans="1:16" s="105" customFormat="1" ht="48" customHeight="1" x14ac:dyDescent="0.2">
      <c r="A12" s="185"/>
      <c r="B12" s="187"/>
      <c r="C12" s="189"/>
      <c r="D12" s="189"/>
      <c r="E12" s="189"/>
      <c r="F12" s="106" t="s">
        <v>66</v>
      </c>
      <c r="G12" s="106" t="s">
        <v>67</v>
      </c>
      <c r="H12" s="106" t="s">
        <v>68</v>
      </c>
      <c r="I12" s="106" t="s">
        <v>69</v>
      </c>
      <c r="J12" s="106" t="s">
        <v>70</v>
      </c>
      <c r="K12" s="107" t="s">
        <v>71</v>
      </c>
      <c r="L12" s="108" t="s">
        <v>72</v>
      </c>
      <c r="M12" s="106" t="s">
        <v>68</v>
      </c>
      <c r="N12" s="106" t="s">
        <v>69</v>
      </c>
      <c r="O12" s="106" t="s">
        <v>70</v>
      </c>
      <c r="P12" s="107" t="s">
        <v>73</v>
      </c>
    </row>
    <row r="13" spans="1:16" s="16" customFormat="1" ht="12" x14ac:dyDescent="0.2">
      <c r="A13" s="62">
        <v>1</v>
      </c>
      <c r="B13" s="63">
        <v>2</v>
      </c>
      <c r="C13" s="63">
        <v>3</v>
      </c>
      <c r="D13" s="63">
        <v>4</v>
      </c>
      <c r="E13" s="64">
        <v>5</v>
      </c>
      <c r="F13" s="64">
        <v>6</v>
      </c>
      <c r="G13" s="64">
        <v>7</v>
      </c>
      <c r="H13" s="65" t="s">
        <v>0</v>
      </c>
      <c r="I13" s="66" t="s">
        <v>1</v>
      </c>
      <c r="J13" s="66" t="s">
        <v>2</v>
      </c>
      <c r="K13" s="67" t="s">
        <v>3</v>
      </c>
      <c r="L13" s="68" t="s">
        <v>4</v>
      </c>
      <c r="M13" s="63" t="s">
        <v>5</v>
      </c>
      <c r="N13" s="63" t="s">
        <v>6</v>
      </c>
      <c r="O13" s="63" t="s">
        <v>7</v>
      </c>
      <c r="P13" s="69" t="s">
        <v>8</v>
      </c>
    </row>
    <row r="14" spans="1:16" s="16" customFormat="1" ht="11.25" customHeight="1" x14ac:dyDescent="0.2">
      <c r="A14" s="19"/>
      <c r="B14" s="20" t="s">
        <v>13</v>
      </c>
      <c r="C14" s="21" t="s">
        <v>45</v>
      </c>
      <c r="D14" s="22"/>
      <c r="E14" s="22"/>
      <c r="F14" s="121"/>
      <c r="G14" s="121"/>
      <c r="H14" s="122"/>
      <c r="I14" s="123"/>
      <c r="J14" s="123"/>
      <c r="K14" s="124"/>
      <c r="L14" s="125"/>
      <c r="M14" s="121"/>
      <c r="N14" s="121"/>
      <c r="O14" s="121"/>
      <c r="P14" s="126"/>
    </row>
    <row r="15" spans="1:16" s="70" customFormat="1" ht="12" x14ac:dyDescent="0.2">
      <c r="A15" s="23">
        <v>1</v>
      </c>
      <c r="B15" s="71" t="s">
        <v>9</v>
      </c>
      <c r="C15" s="72" t="s">
        <v>79</v>
      </c>
      <c r="D15" s="71" t="s">
        <v>22</v>
      </c>
      <c r="E15" s="73">
        <v>1.65</v>
      </c>
      <c r="F15" s="83"/>
      <c r="G15" s="25"/>
      <c r="H15" s="74"/>
      <c r="I15" s="75"/>
      <c r="J15" s="81"/>
      <c r="K15" s="82">
        <f>H15+I15+J15</f>
        <v>0</v>
      </c>
      <c r="L15" s="86">
        <f t="shared" ref="L15" si="0">ROUND(E15*F15,2)</f>
        <v>0</v>
      </c>
      <c r="M15" s="76">
        <f t="shared" ref="M15" si="1">ROUND(E15*H15,2)</f>
        <v>0</v>
      </c>
      <c r="N15" s="76">
        <f t="shared" ref="N15" si="2">ROUND(E15*I15,2)</f>
        <v>0</v>
      </c>
      <c r="O15" s="76">
        <f t="shared" ref="O15" si="3">ROUND(E15*J15,2)</f>
        <v>0</v>
      </c>
      <c r="P15" s="97">
        <f t="shared" ref="P15" si="4">SUM(M15:O15)</f>
        <v>0</v>
      </c>
    </row>
    <row r="16" spans="1:16" s="70" customFormat="1" ht="12" x14ac:dyDescent="0.2">
      <c r="A16" s="23">
        <f t="shared" ref="A16:A29" si="5">A15+1</f>
        <v>2</v>
      </c>
      <c r="B16" s="109" t="s">
        <v>9</v>
      </c>
      <c r="C16" s="72" t="s">
        <v>80</v>
      </c>
      <c r="D16" s="71" t="s">
        <v>22</v>
      </c>
      <c r="E16" s="73">
        <v>162.19999999999999</v>
      </c>
      <c r="F16" s="83"/>
      <c r="G16" s="25"/>
      <c r="H16" s="74"/>
      <c r="I16" s="75"/>
      <c r="J16" s="81"/>
      <c r="K16" s="82">
        <f t="shared" ref="K16:K64" si="6">H16+I16+J16</f>
        <v>0</v>
      </c>
      <c r="L16" s="86">
        <f t="shared" ref="L16:L64" si="7">ROUND(E16*F16,2)</f>
        <v>0</v>
      </c>
      <c r="M16" s="76">
        <f t="shared" ref="M16:M64" si="8">ROUND(E16*H16,2)</f>
        <v>0</v>
      </c>
      <c r="N16" s="76">
        <f t="shared" ref="N16:N64" si="9">ROUND(E16*I16,2)</f>
        <v>0</v>
      </c>
      <c r="O16" s="76">
        <f t="shared" ref="O16:O64" si="10">ROUND(E16*J16,2)</f>
        <v>0</v>
      </c>
      <c r="P16" s="97">
        <f t="shared" ref="P16:P64" si="11">SUM(M16:O16)</f>
        <v>0</v>
      </c>
    </row>
    <row r="17" spans="1:16" s="70" customFormat="1" ht="12" x14ac:dyDescent="0.2">
      <c r="A17" s="23">
        <f t="shared" si="5"/>
        <v>3</v>
      </c>
      <c r="B17" s="109" t="s">
        <v>9</v>
      </c>
      <c r="C17" s="72" t="s">
        <v>81</v>
      </c>
      <c r="D17" s="71" t="s">
        <v>22</v>
      </c>
      <c r="E17" s="73">
        <v>2</v>
      </c>
      <c r="F17" s="83"/>
      <c r="G17" s="25"/>
      <c r="H17" s="74"/>
      <c r="I17" s="75"/>
      <c r="J17" s="81"/>
      <c r="K17" s="82">
        <f t="shared" si="6"/>
        <v>0</v>
      </c>
      <c r="L17" s="86">
        <f t="shared" si="7"/>
        <v>0</v>
      </c>
      <c r="M17" s="76">
        <f t="shared" si="8"/>
        <v>0</v>
      </c>
      <c r="N17" s="76">
        <f t="shared" si="9"/>
        <v>0</v>
      </c>
      <c r="O17" s="76">
        <f t="shared" si="10"/>
        <v>0</v>
      </c>
      <c r="P17" s="97">
        <f t="shared" si="11"/>
        <v>0</v>
      </c>
    </row>
    <row r="18" spans="1:16" s="70" customFormat="1" ht="12" x14ac:dyDescent="0.2">
      <c r="A18" s="23">
        <f t="shared" si="5"/>
        <v>4</v>
      </c>
      <c r="B18" s="109" t="s">
        <v>9</v>
      </c>
      <c r="C18" s="72" t="s">
        <v>23</v>
      </c>
      <c r="D18" s="71" t="s">
        <v>24</v>
      </c>
      <c r="E18" s="73">
        <v>0.25</v>
      </c>
      <c r="F18" s="83"/>
      <c r="G18" s="25"/>
      <c r="H18" s="74"/>
      <c r="I18" s="75"/>
      <c r="J18" s="26"/>
      <c r="K18" s="82">
        <f t="shared" si="6"/>
        <v>0</v>
      </c>
      <c r="L18" s="86">
        <f t="shared" si="7"/>
        <v>0</v>
      </c>
      <c r="M18" s="76">
        <f t="shared" si="8"/>
        <v>0</v>
      </c>
      <c r="N18" s="76">
        <f t="shared" si="9"/>
        <v>0</v>
      </c>
      <c r="O18" s="76">
        <f t="shared" si="10"/>
        <v>0</v>
      </c>
      <c r="P18" s="97">
        <f t="shared" si="11"/>
        <v>0</v>
      </c>
    </row>
    <row r="19" spans="1:16" s="70" customFormat="1" ht="36" x14ac:dyDescent="0.2">
      <c r="A19" s="23">
        <f t="shared" si="5"/>
        <v>5</v>
      </c>
      <c r="B19" s="71" t="s">
        <v>9</v>
      </c>
      <c r="C19" s="24" t="s">
        <v>43</v>
      </c>
      <c r="D19" s="71" t="s">
        <v>22</v>
      </c>
      <c r="E19" s="73">
        <v>69.900000000000006</v>
      </c>
      <c r="F19" s="83"/>
      <c r="G19" s="25"/>
      <c r="H19" s="74"/>
      <c r="I19" s="76"/>
      <c r="J19" s="26"/>
      <c r="K19" s="82">
        <f t="shared" si="6"/>
        <v>0</v>
      </c>
      <c r="L19" s="86">
        <f t="shared" si="7"/>
        <v>0</v>
      </c>
      <c r="M19" s="76">
        <f t="shared" si="8"/>
        <v>0</v>
      </c>
      <c r="N19" s="76">
        <f t="shared" si="9"/>
        <v>0</v>
      </c>
      <c r="O19" s="76">
        <f t="shared" si="10"/>
        <v>0</v>
      </c>
      <c r="P19" s="97">
        <f t="shared" si="11"/>
        <v>0</v>
      </c>
    </row>
    <row r="20" spans="1:16" s="70" customFormat="1" ht="24" x14ac:dyDescent="0.2">
      <c r="A20" s="23">
        <f t="shared" si="5"/>
        <v>6</v>
      </c>
      <c r="B20" s="71" t="s">
        <v>9</v>
      </c>
      <c r="C20" s="24" t="s">
        <v>48</v>
      </c>
      <c r="D20" s="71" t="s">
        <v>22</v>
      </c>
      <c r="E20" s="73">
        <v>69.900000000000006</v>
      </c>
      <c r="F20" s="83"/>
      <c r="G20" s="25"/>
      <c r="H20" s="74"/>
      <c r="I20" s="76"/>
      <c r="J20" s="26"/>
      <c r="K20" s="82">
        <f t="shared" si="6"/>
        <v>0</v>
      </c>
      <c r="L20" s="86">
        <f t="shared" si="7"/>
        <v>0</v>
      </c>
      <c r="M20" s="76">
        <f t="shared" si="8"/>
        <v>0</v>
      </c>
      <c r="N20" s="76">
        <f t="shared" si="9"/>
        <v>0</v>
      </c>
      <c r="O20" s="76">
        <f t="shared" si="10"/>
        <v>0</v>
      </c>
      <c r="P20" s="97">
        <f t="shared" si="11"/>
        <v>0</v>
      </c>
    </row>
    <row r="21" spans="1:16" s="70" customFormat="1" ht="12" x14ac:dyDescent="0.2">
      <c r="A21" s="23">
        <f t="shared" si="5"/>
        <v>7</v>
      </c>
      <c r="B21" s="71" t="s">
        <v>9</v>
      </c>
      <c r="C21" s="77" t="s">
        <v>82</v>
      </c>
      <c r="D21" s="75" t="s">
        <v>25</v>
      </c>
      <c r="E21" s="73">
        <v>34.9</v>
      </c>
      <c r="F21" s="83"/>
      <c r="G21" s="25"/>
      <c r="H21" s="74"/>
      <c r="I21" s="76"/>
      <c r="J21" s="81"/>
      <c r="K21" s="82">
        <f t="shared" si="6"/>
        <v>0</v>
      </c>
      <c r="L21" s="86">
        <f t="shared" si="7"/>
        <v>0</v>
      </c>
      <c r="M21" s="76">
        <f t="shared" si="8"/>
        <v>0</v>
      </c>
      <c r="N21" s="76">
        <f t="shared" si="9"/>
        <v>0</v>
      </c>
      <c r="O21" s="76">
        <f t="shared" si="10"/>
        <v>0</v>
      </c>
      <c r="P21" s="97">
        <f t="shared" si="11"/>
        <v>0</v>
      </c>
    </row>
    <row r="22" spans="1:16" s="70" customFormat="1" ht="12" x14ac:dyDescent="0.2">
      <c r="A22" s="23">
        <f t="shared" si="5"/>
        <v>8</v>
      </c>
      <c r="B22" s="109" t="s">
        <v>9</v>
      </c>
      <c r="C22" s="110" t="s">
        <v>83</v>
      </c>
      <c r="D22" s="111" t="s">
        <v>22</v>
      </c>
      <c r="E22" s="73">
        <v>2</v>
      </c>
      <c r="F22" s="83"/>
      <c r="G22" s="25"/>
      <c r="H22" s="74"/>
      <c r="I22" s="76"/>
      <c r="J22" s="81"/>
      <c r="K22" s="82">
        <f t="shared" si="6"/>
        <v>0</v>
      </c>
      <c r="L22" s="86">
        <f t="shared" si="7"/>
        <v>0</v>
      </c>
      <c r="M22" s="76">
        <f t="shared" si="8"/>
        <v>0</v>
      </c>
      <c r="N22" s="76">
        <f t="shared" si="9"/>
        <v>0</v>
      </c>
      <c r="O22" s="76">
        <f t="shared" si="10"/>
        <v>0</v>
      </c>
      <c r="P22" s="97">
        <f t="shared" si="11"/>
        <v>0</v>
      </c>
    </row>
    <row r="23" spans="1:16" s="70" customFormat="1" ht="12" x14ac:dyDescent="0.2">
      <c r="A23" s="23">
        <f t="shared" si="5"/>
        <v>9</v>
      </c>
      <c r="B23" s="71" t="s">
        <v>9</v>
      </c>
      <c r="C23" s="77" t="s">
        <v>84</v>
      </c>
      <c r="D23" s="75" t="s">
        <v>25</v>
      </c>
      <c r="E23" s="73">
        <v>34.9</v>
      </c>
      <c r="F23" s="83"/>
      <c r="G23" s="25"/>
      <c r="H23" s="74"/>
      <c r="I23" s="75"/>
      <c r="J23" s="81"/>
      <c r="K23" s="82">
        <f t="shared" si="6"/>
        <v>0</v>
      </c>
      <c r="L23" s="86">
        <f t="shared" si="7"/>
        <v>0</v>
      </c>
      <c r="M23" s="76">
        <f t="shared" si="8"/>
        <v>0</v>
      </c>
      <c r="N23" s="76">
        <f t="shared" si="9"/>
        <v>0</v>
      </c>
      <c r="O23" s="76">
        <f t="shared" si="10"/>
        <v>0</v>
      </c>
      <c r="P23" s="97">
        <f t="shared" si="11"/>
        <v>0</v>
      </c>
    </row>
    <row r="24" spans="1:16" s="70" customFormat="1" ht="12" x14ac:dyDescent="0.2">
      <c r="A24" s="23">
        <f t="shared" si="5"/>
        <v>10</v>
      </c>
      <c r="B24" s="71" t="s">
        <v>9</v>
      </c>
      <c r="C24" s="77" t="s">
        <v>85</v>
      </c>
      <c r="D24" s="75" t="s">
        <v>22</v>
      </c>
      <c r="E24" s="73">
        <v>162.19999999999999</v>
      </c>
      <c r="F24" s="127"/>
      <c r="G24" s="25"/>
      <c r="H24" s="89"/>
      <c r="I24" s="75"/>
      <c r="J24" s="81"/>
      <c r="K24" s="82">
        <f t="shared" si="6"/>
        <v>0</v>
      </c>
      <c r="L24" s="86">
        <f t="shared" si="7"/>
        <v>0</v>
      </c>
      <c r="M24" s="76">
        <f t="shared" si="8"/>
        <v>0</v>
      </c>
      <c r="N24" s="76">
        <f t="shared" si="9"/>
        <v>0</v>
      </c>
      <c r="O24" s="76">
        <f t="shared" si="10"/>
        <v>0</v>
      </c>
      <c r="P24" s="97">
        <f t="shared" si="11"/>
        <v>0</v>
      </c>
    </row>
    <row r="25" spans="1:16" s="70" customFormat="1" ht="24" x14ac:dyDescent="0.2">
      <c r="A25" s="23">
        <f t="shared" si="5"/>
        <v>11</v>
      </c>
      <c r="B25" s="71" t="s">
        <v>9</v>
      </c>
      <c r="C25" s="27" t="s">
        <v>86</v>
      </c>
      <c r="D25" s="75" t="s">
        <v>22</v>
      </c>
      <c r="E25" s="73">
        <v>162.19999999999999</v>
      </c>
      <c r="F25" s="83"/>
      <c r="G25" s="25"/>
      <c r="H25" s="74"/>
      <c r="I25" s="75"/>
      <c r="J25" s="81"/>
      <c r="K25" s="82">
        <f t="shared" si="6"/>
        <v>0</v>
      </c>
      <c r="L25" s="86">
        <f t="shared" si="7"/>
        <v>0</v>
      </c>
      <c r="M25" s="76">
        <f t="shared" si="8"/>
        <v>0</v>
      </c>
      <c r="N25" s="76">
        <f t="shared" si="9"/>
        <v>0</v>
      </c>
      <c r="O25" s="76">
        <f t="shared" si="10"/>
        <v>0</v>
      </c>
      <c r="P25" s="97">
        <f t="shared" si="11"/>
        <v>0</v>
      </c>
    </row>
    <row r="26" spans="1:16" s="70" customFormat="1" ht="48" x14ac:dyDescent="0.2">
      <c r="A26" s="23">
        <f t="shared" si="5"/>
        <v>12</v>
      </c>
      <c r="B26" s="71" t="s">
        <v>9</v>
      </c>
      <c r="C26" s="27" t="s">
        <v>87</v>
      </c>
      <c r="D26" s="75" t="s">
        <v>26</v>
      </c>
      <c r="E26" s="73">
        <v>1</v>
      </c>
      <c r="F26" s="83"/>
      <c r="G26" s="25"/>
      <c r="H26" s="74"/>
      <c r="I26" s="75"/>
      <c r="J26" s="81"/>
      <c r="K26" s="82">
        <f t="shared" si="6"/>
        <v>0</v>
      </c>
      <c r="L26" s="86">
        <f t="shared" si="7"/>
        <v>0</v>
      </c>
      <c r="M26" s="76">
        <f t="shared" si="8"/>
        <v>0</v>
      </c>
      <c r="N26" s="76">
        <f t="shared" si="9"/>
        <v>0</v>
      </c>
      <c r="O26" s="76">
        <f t="shared" si="10"/>
        <v>0</v>
      </c>
      <c r="P26" s="97">
        <f t="shared" si="11"/>
        <v>0</v>
      </c>
    </row>
    <row r="27" spans="1:16" s="70" customFormat="1" ht="12" x14ac:dyDescent="0.2">
      <c r="A27" s="23">
        <f t="shared" si="5"/>
        <v>13</v>
      </c>
      <c r="B27" s="71" t="s">
        <v>9</v>
      </c>
      <c r="C27" s="77" t="s">
        <v>88</v>
      </c>
      <c r="D27" s="75" t="s">
        <v>22</v>
      </c>
      <c r="E27" s="73">
        <v>30.8</v>
      </c>
      <c r="F27" s="83"/>
      <c r="G27" s="25"/>
      <c r="H27" s="74"/>
      <c r="I27" s="75"/>
      <c r="J27" s="81"/>
      <c r="K27" s="82">
        <f t="shared" si="6"/>
        <v>0</v>
      </c>
      <c r="L27" s="86">
        <f t="shared" si="7"/>
        <v>0</v>
      </c>
      <c r="M27" s="76">
        <f t="shared" si="8"/>
        <v>0</v>
      </c>
      <c r="N27" s="76">
        <f t="shared" si="9"/>
        <v>0</v>
      </c>
      <c r="O27" s="76">
        <f t="shared" si="10"/>
        <v>0</v>
      </c>
      <c r="P27" s="97">
        <f t="shared" si="11"/>
        <v>0</v>
      </c>
    </row>
    <row r="28" spans="1:16" s="70" customFormat="1" ht="12" x14ac:dyDescent="0.2">
      <c r="A28" s="23">
        <f t="shared" si="5"/>
        <v>14</v>
      </c>
      <c r="B28" s="71" t="s">
        <v>9</v>
      </c>
      <c r="C28" s="77" t="s">
        <v>89</v>
      </c>
      <c r="D28" s="75" t="s">
        <v>27</v>
      </c>
      <c r="E28" s="73">
        <v>6</v>
      </c>
      <c r="F28" s="83"/>
      <c r="G28" s="25"/>
      <c r="H28" s="74"/>
      <c r="I28" s="75"/>
      <c r="J28" s="81"/>
      <c r="K28" s="82">
        <f t="shared" si="6"/>
        <v>0</v>
      </c>
      <c r="L28" s="86">
        <f t="shared" si="7"/>
        <v>0</v>
      </c>
      <c r="M28" s="76">
        <f t="shared" si="8"/>
        <v>0</v>
      </c>
      <c r="N28" s="76">
        <f t="shared" si="9"/>
        <v>0</v>
      </c>
      <c r="O28" s="76">
        <f t="shared" si="10"/>
        <v>0</v>
      </c>
      <c r="P28" s="97">
        <f t="shared" si="11"/>
        <v>0</v>
      </c>
    </row>
    <row r="29" spans="1:16" s="70" customFormat="1" ht="12" x14ac:dyDescent="0.2">
      <c r="A29" s="23">
        <f t="shared" si="5"/>
        <v>15</v>
      </c>
      <c r="B29" s="71" t="s">
        <v>9</v>
      </c>
      <c r="C29" s="77" t="s">
        <v>46</v>
      </c>
      <c r="D29" s="75" t="s">
        <v>27</v>
      </c>
      <c r="E29" s="73">
        <v>4</v>
      </c>
      <c r="F29" s="128"/>
      <c r="G29" s="129"/>
      <c r="H29" s="130"/>
      <c r="I29" s="131"/>
      <c r="J29" s="132"/>
      <c r="K29" s="133">
        <f t="shared" si="6"/>
        <v>0</v>
      </c>
      <c r="L29" s="134">
        <f t="shared" si="7"/>
        <v>0</v>
      </c>
      <c r="M29" s="135">
        <f t="shared" si="8"/>
        <v>0</v>
      </c>
      <c r="N29" s="135">
        <f t="shared" si="9"/>
        <v>0</v>
      </c>
      <c r="O29" s="135">
        <f t="shared" si="10"/>
        <v>0</v>
      </c>
      <c r="P29" s="136">
        <f t="shared" si="11"/>
        <v>0</v>
      </c>
    </row>
    <row r="30" spans="1:16" s="70" customFormat="1" ht="12" x14ac:dyDescent="0.2">
      <c r="A30" s="19"/>
      <c r="B30" s="20" t="s">
        <v>15</v>
      </c>
      <c r="C30" s="78" t="s">
        <v>28</v>
      </c>
      <c r="D30" s="22"/>
      <c r="E30" s="29"/>
      <c r="F30" s="138"/>
      <c r="G30" s="139"/>
      <c r="H30" s="140"/>
      <c r="I30" s="141"/>
      <c r="J30" s="142"/>
      <c r="K30" s="143">
        <f t="shared" si="6"/>
        <v>0</v>
      </c>
      <c r="L30" s="144">
        <f t="shared" si="7"/>
        <v>0</v>
      </c>
      <c r="M30" s="145">
        <f t="shared" si="8"/>
        <v>0</v>
      </c>
      <c r="N30" s="145">
        <f t="shared" si="9"/>
        <v>0</v>
      </c>
      <c r="O30" s="145">
        <f t="shared" si="10"/>
        <v>0</v>
      </c>
      <c r="P30" s="146">
        <f t="shared" si="11"/>
        <v>0</v>
      </c>
    </row>
    <row r="31" spans="1:16" s="70" customFormat="1" ht="12" x14ac:dyDescent="0.2">
      <c r="A31" s="23">
        <v>1</v>
      </c>
      <c r="B31" s="109" t="s">
        <v>9</v>
      </c>
      <c r="C31" s="72" t="s">
        <v>90</v>
      </c>
      <c r="D31" s="71" t="s">
        <v>26</v>
      </c>
      <c r="E31" s="80">
        <v>1</v>
      </c>
      <c r="F31" s="83"/>
      <c r="G31" s="25"/>
      <c r="H31" s="74"/>
      <c r="I31" s="75"/>
      <c r="J31" s="81"/>
      <c r="K31" s="82">
        <f t="shared" si="6"/>
        <v>0</v>
      </c>
      <c r="L31" s="86">
        <f t="shared" si="7"/>
        <v>0</v>
      </c>
      <c r="M31" s="76">
        <f t="shared" si="8"/>
        <v>0</v>
      </c>
      <c r="N31" s="76">
        <f t="shared" si="9"/>
        <v>0</v>
      </c>
      <c r="O31" s="76">
        <f t="shared" si="10"/>
        <v>0</v>
      </c>
      <c r="P31" s="97">
        <f t="shared" si="11"/>
        <v>0</v>
      </c>
    </row>
    <row r="32" spans="1:16" s="16" customFormat="1" ht="12" x14ac:dyDescent="0.2">
      <c r="A32" s="23">
        <f t="shared" ref="A32:A48" si="12">A31+1</f>
        <v>2</v>
      </c>
      <c r="B32" s="109" t="s">
        <v>9</v>
      </c>
      <c r="C32" s="24" t="s">
        <v>91</v>
      </c>
      <c r="D32" s="109" t="s">
        <v>26</v>
      </c>
      <c r="E32" s="137">
        <v>1</v>
      </c>
      <c r="F32" s="147"/>
      <c r="G32" s="147"/>
      <c r="H32" s="148"/>
      <c r="I32" s="26"/>
      <c r="J32" s="26"/>
      <c r="K32" s="82">
        <f t="shared" si="6"/>
        <v>0</v>
      </c>
      <c r="L32" s="86">
        <f t="shared" si="7"/>
        <v>0</v>
      </c>
      <c r="M32" s="76">
        <f t="shared" si="8"/>
        <v>0</v>
      </c>
      <c r="N32" s="76">
        <f t="shared" si="9"/>
        <v>0</v>
      </c>
      <c r="O32" s="76">
        <f t="shared" si="10"/>
        <v>0</v>
      </c>
      <c r="P32" s="97">
        <f t="shared" si="11"/>
        <v>0</v>
      </c>
    </row>
    <row r="33" spans="1:16" s="3" customFormat="1" ht="12" x14ac:dyDescent="0.2">
      <c r="A33" s="23">
        <f t="shared" si="12"/>
        <v>3</v>
      </c>
      <c r="B33" s="109" t="s">
        <v>9</v>
      </c>
      <c r="C33" s="90" t="s">
        <v>92</v>
      </c>
      <c r="D33" s="80" t="s">
        <v>27</v>
      </c>
      <c r="E33" s="80">
        <v>4</v>
      </c>
      <c r="F33" s="83"/>
      <c r="G33" s="76"/>
      <c r="H33" s="74"/>
      <c r="I33" s="75"/>
      <c r="J33" s="81"/>
      <c r="K33" s="82">
        <f t="shared" si="6"/>
        <v>0</v>
      </c>
      <c r="L33" s="86">
        <f t="shared" si="7"/>
        <v>0</v>
      </c>
      <c r="M33" s="76">
        <f t="shared" si="8"/>
        <v>0</v>
      </c>
      <c r="N33" s="76">
        <f t="shared" si="9"/>
        <v>0</v>
      </c>
      <c r="O33" s="76">
        <f t="shared" si="10"/>
        <v>0</v>
      </c>
      <c r="P33" s="97">
        <f t="shared" si="11"/>
        <v>0</v>
      </c>
    </row>
    <row r="34" spans="1:16" s="3" customFormat="1" ht="12" x14ac:dyDescent="0.2">
      <c r="A34" s="23">
        <f t="shared" si="12"/>
        <v>4</v>
      </c>
      <c r="B34" s="109" t="s">
        <v>9</v>
      </c>
      <c r="C34" s="90" t="s">
        <v>29</v>
      </c>
      <c r="D34" s="80" t="s">
        <v>27</v>
      </c>
      <c r="E34" s="80">
        <v>6</v>
      </c>
      <c r="F34" s="83"/>
      <c r="G34" s="76"/>
      <c r="H34" s="74"/>
      <c r="I34" s="75"/>
      <c r="J34" s="81"/>
      <c r="K34" s="82">
        <f t="shared" si="6"/>
        <v>0</v>
      </c>
      <c r="L34" s="86">
        <f t="shared" si="7"/>
        <v>0</v>
      </c>
      <c r="M34" s="76">
        <f t="shared" si="8"/>
        <v>0</v>
      </c>
      <c r="N34" s="76">
        <f t="shared" si="9"/>
        <v>0</v>
      </c>
      <c r="O34" s="76">
        <f t="shared" si="10"/>
        <v>0</v>
      </c>
      <c r="P34" s="97">
        <f t="shared" si="11"/>
        <v>0</v>
      </c>
    </row>
    <row r="35" spans="1:16" s="3" customFormat="1" ht="12" x14ac:dyDescent="0.2">
      <c r="A35" s="23">
        <f t="shared" si="12"/>
        <v>5</v>
      </c>
      <c r="B35" s="109" t="s">
        <v>9</v>
      </c>
      <c r="C35" s="90" t="s">
        <v>93</v>
      </c>
      <c r="D35" s="80" t="s">
        <v>27</v>
      </c>
      <c r="E35" s="80">
        <v>6</v>
      </c>
      <c r="F35" s="83"/>
      <c r="G35" s="76"/>
      <c r="H35" s="74"/>
      <c r="I35" s="75"/>
      <c r="J35" s="81"/>
      <c r="K35" s="82">
        <f t="shared" si="6"/>
        <v>0</v>
      </c>
      <c r="L35" s="86">
        <f t="shared" si="7"/>
        <v>0</v>
      </c>
      <c r="M35" s="76">
        <f t="shared" si="8"/>
        <v>0</v>
      </c>
      <c r="N35" s="76">
        <f t="shared" si="9"/>
        <v>0</v>
      </c>
      <c r="O35" s="76">
        <f t="shared" si="10"/>
        <v>0</v>
      </c>
      <c r="P35" s="97">
        <f t="shared" si="11"/>
        <v>0</v>
      </c>
    </row>
    <row r="36" spans="1:16" s="3" customFormat="1" ht="36" x14ac:dyDescent="0.2">
      <c r="A36" s="23">
        <f t="shared" si="12"/>
        <v>6</v>
      </c>
      <c r="B36" s="71" t="s">
        <v>9</v>
      </c>
      <c r="C36" s="79" t="s">
        <v>49</v>
      </c>
      <c r="D36" s="80" t="s">
        <v>27</v>
      </c>
      <c r="E36" s="80">
        <v>16</v>
      </c>
      <c r="F36" s="80"/>
      <c r="G36" s="76"/>
      <c r="H36" s="74"/>
      <c r="I36" s="75"/>
      <c r="J36" s="81"/>
      <c r="K36" s="82">
        <f t="shared" si="6"/>
        <v>0</v>
      </c>
      <c r="L36" s="86">
        <f t="shared" si="7"/>
        <v>0</v>
      </c>
      <c r="M36" s="76">
        <f t="shared" si="8"/>
        <v>0</v>
      </c>
      <c r="N36" s="76">
        <f t="shared" si="9"/>
        <v>0</v>
      </c>
      <c r="O36" s="76">
        <f t="shared" si="10"/>
        <v>0</v>
      </c>
      <c r="P36" s="97">
        <f t="shared" si="11"/>
        <v>0</v>
      </c>
    </row>
    <row r="37" spans="1:16" s="3" customFormat="1" ht="36" x14ac:dyDescent="0.2">
      <c r="A37" s="23">
        <f t="shared" si="12"/>
        <v>7</v>
      </c>
      <c r="B37" s="112" t="s">
        <v>9</v>
      </c>
      <c r="C37" s="113" t="s">
        <v>94</v>
      </c>
      <c r="D37" s="114" t="s">
        <v>27</v>
      </c>
      <c r="E37" s="114">
        <v>2</v>
      </c>
      <c r="F37" s="80"/>
      <c r="G37" s="76"/>
      <c r="H37" s="74"/>
      <c r="I37" s="75"/>
      <c r="J37" s="81"/>
      <c r="K37" s="82">
        <f t="shared" si="6"/>
        <v>0</v>
      </c>
      <c r="L37" s="86">
        <f t="shared" si="7"/>
        <v>0</v>
      </c>
      <c r="M37" s="76">
        <f t="shared" si="8"/>
        <v>0</v>
      </c>
      <c r="N37" s="76">
        <f t="shared" si="9"/>
        <v>0</v>
      </c>
      <c r="O37" s="76">
        <f t="shared" si="10"/>
        <v>0</v>
      </c>
      <c r="P37" s="97">
        <f t="shared" si="11"/>
        <v>0</v>
      </c>
    </row>
    <row r="38" spans="1:16" s="3" customFormat="1" ht="12" x14ac:dyDescent="0.2">
      <c r="A38" s="23">
        <f t="shared" si="12"/>
        <v>8</v>
      </c>
      <c r="B38" s="109" t="s">
        <v>9</v>
      </c>
      <c r="C38" s="90" t="s">
        <v>30</v>
      </c>
      <c r="D38" s="80" t="s">
        <v>47</v>
      </c>
      <c r="E38" s="80">
        <v>1</v>
      </c>
      <c r="F38" s="83"/>
      <c r="G38" s="76"/>
      <c r="H38" s="74"/>
      <c r="I38" s="75"/>
      <c r="J38" s="81"/>
      <c r="K38" s="82">
        <f t="shared" si="6"/>
        <v>0</v>
      </c>
      <c r="L38" s="86">
        <f t="shared" si="7"/>
        <v>0</v>
      </c>
      <c r="M38" s="76">
        <f t="shared" si="8"/>
        <v>0</v>
      </c>
      <c r="N38" s="76">
        <f t="shared" si="9"/>
        <v>0</v>
      </c>
      <c r="O38" s="76">
        <f t="shared" si="10"/>
        <v>0</v>
      </c>
      <c r="P38" s="97">
        <f t="shared" si="11"/>
        <v>0</v>
      </c>
    </row>
    <row r="39" spans="1:16" s="3" customFormat="1" ht="12" x14ac:dyDescent="0.2">
      <c r="A39" s="23">
        <f t="shared" si="12"/>
        <v>9</v>
      </c>
      <c r="B39" s="71" t="s">
        <v>9</v>
      </c>
      <c r="C39" s="79" t="s">
        <v>95</v>
      </c>
      <c r="D39" s="80" t="s">
        <v>25</v>
      </c>
      <c r="E39" s="80">
        <v>25</v>
      </c>
      <c r="F39" s="83"/>
      <c r="G39" s="76"/>
      <c r="H39" s="74"/>
      <c r="I39" s="75"/>
      <c r="J39" s="81"/>
      <c r="K39" s="82">
        <f t="shared" si="6"/>
        <v>0</v>
      </c>
      <c r="L39" s="86">
        <f t="shared" si="7"/>
        <v>0</v>
      </c>
      <c r="M39" s="76">
        <f t="shared" si="8"/>
        <v>0</v>
      </c>
      <c r="N39" s="76">
        <f t="shared" si="9"/>
        <v>0</v>
      </c>
      <c r="O39" s="76">
        <f t="shared" si="10"/>
        <v>0</v>
      </c>
      <c r="P39" s="97">
        <f t="shared" si="11"/>
        <v>0</v>
      </c>
    </row>
    <row r="40" spans="1:16" s="3" customFormat="1" ht="12" x14ac:dyDescent="0.2">
      <c r="A40" s="23">
        <f t="shared" si="12"/>
        <v>10</v>
      </c>
      <c r="B40" s="109" t="s">
        <v>9</v>
      </c>
      <c r="C40" s="90" t="s">
        <v>96</v>
      </c>
      <c r="D40" s="80" t="s">
        <v>25</v>
      </c>
      <c r="E40" s="80">
        <v>175</v>
      </c>
      <c r="F40" s="83"/>
      <c r="G40" s="76"/>
      <c r="H40" s="74"/>
      <c r="I40" s="75"/>
      <c r="J40" s="81"/>
      <c r="K40" s="82">
        <f t="shared" si="6"/>
        <v>0</v>
      </c>
      <c r="L40" s="86">
        <f t="shared" si="7"/>
        <v>0</v>
      </c>
      <c r="M40" s="76">
        <f t="shared" si="8"/>
        <v>0</v>
      </c>
      <c r="N40" s="76">
        <f t="shared" si="9"/>
        <v>0</v>
      </c>
      <c r="O40" s="76">
        <f t="shared" si="10"/>
        <v>0</v>
      </c>
      <c r="P40" s="97">
        <f t="shared" si="11"/>
        <v>0</v>
      </c>
    </row>
    <row r="41" spans="1:16" s="3" customFormat="1" ht="12" x14ac:dyDescent="0.2">
      <c r="A41" s="23">
        <f t="shared" si="12"/>
        <v>11</v>
      </c>
      <c r="B41" s="109" t="s">
        <v>9</v>
      </c>
      <c r="C41" s="90" t="s">
        <v>97</v>
      </c>
      <c r="D41" s="80" t="s">
        <v>25</v>
      </c>
      <c r="E41" s="80">
        <v>85</v>
      </c>
      <c r="F41" s="83"/>
      <c r="G41" s="76"/>
      <c r="H41" s="74"/>
      <c r="I41" s="75"/>
      <c r="J41" s="81"/>
      <c r="K41" s="82">
        <f t="shared" si="6"/>
        <v>0</v>
      </c>
      <c r="L41" s="86">
        <f t="shared" si="7"/>
        <v>0</v>
      </c>
      <c r="M41" s="76">
        <f t="shared" si="8"/>
        <v>0</v>
      </c>
      <c r="N41" s="76">
        <f t="shared" si="9"/>
        <v>0</v>
      </c>
      <c r="O41" s="76">
        <f t="shared" si="10"/>
        <v>0</v>
      </c>
      <c r="P41" s="97">
        <f t="shared" si="11"/>
        <v>0</v>
      </c>
    </row>
    <row r="42" spans="1:16" s="3" customFormat="1" ht="12" x14ac:dyDescent="0.2">
      <c r="A42" s="23">
        <f t="shared" si="12"/>
        <v>12</v>
      </c>
      <c r="B42" s="109" t="s">
        <v>9</v>
      </c>
      <c r="C42" s="90" t="s">
        <v>98</v>
      </c>
      <c r="D42" s="80" t="s">
        <v>25</v>
      </c>
      <c r="E42" s="80">
        <v>2</v>
      </c>
      <c r="F42" s="83"/>
      <c r="G42" s="76"/>
      <c r="H42" s="74"/>
      <c r="I42" s="75"/>
      <c r="J42" s="81"/>
      <c r="K42" s="82">
        <f t="shared" si="6"/>
        <v>0</v>
      </c>
      <c r="L42" s="86">
        <f t="shared" si="7"/>
        <v>0</v>
      </c>
      <c r="M42" s="76">
        <f t="shared" si="8"/>
        <v>0</v>
      </c>
      <c r="N42" s="76">
        <f t="shared" si="9"/>
        <v>0</v>
      </c>
      <c r="O42" s="76">
        <f t="shared" si="10"/>
        <v>0</v>
      </c>
      <c r="P42" s="97">
        <f t="shared" si="11"/>
        <v>0</v>
      </c>
    </row>
    <row r="43" spans="1:16" s="3" customFormat="1" ht="12" x14ac:dyDescent="0.2">
      <c r="A43" s="23">
        <f t="shared" si="12"/>
        <v>13</v>
      </c>
      <c r="B43" s="109" t="s">
        <v>9</v>
      </c>
      <c r="C43" s="72" t="s">
        <v>31</v>
      </c>
      <c r="D43" s="71" t="s">
        <v>27</v>
      </c>
      <c r="E43" s="80">
        <v>12</v>
      </c>
      <c r="F43" s="83"/>
      <c r="G43" s="76"/>
      <c r="H43" s="74"/>
      <c r="I43" s="75"/>
      <c r="J43" s="81"/>
      <c r="K43" s="82">
        <f t="shared" si="6"/>
        <v>0</v>
      </c>
      <c r="L43" s="86">
        <f t="shared" si="7"/>
        <v>0</v>
      </c>
      <c r="M43" s="76">
        <f t="shared" si="8"/>
        <v>0</v>
      </c>
      <c r="N43" s="76">
        <f t="shared" si="9"/>
        <v>0</v>
      </c>
      <c r="O43" s="76">
        <f t="shared" si="10"/>
        <v>0</v>
      </c>
      <c r="P43" s="97">
        <f t="shared" si="11"/>
        <v>0</v>
      </c>
    </row>
    <row r="44" spans="1:16" s="3" customFormat="1" ht="12" x14ac:dyDescent="0.2">
      <c r="A44" s="23">
        <f t="shared" si="12"/>
        <v>14</v>
      </c>
      <c r="B44" s="109" t="s">
        <v>9</v>
      </c>
      <c r="C44" s="90" t="s">
        <v>32</v>
      </c>
      <c r="D44" s="75" t="s">
        <v>27</v>
      </c>
      <c r="E44" s="80">
        <v>5</v>
      </c>
      <c r="F44" s="83"/>
      <c r="G44" s="76"/>
      <c r="H44" s="74"/>
      <c r="I44" s="75"/>
      <c r="J44" s="81"/>
      <c r="K44" s="82">
        <f t="shared" si="6"/>
        <v>0</v>
      </c>
      <c r="L44" s="86">
        <f t="shared" si="7"/>
        <v>0</v>
      </c>
      <c r="M44" s="76">
        <f t="shared" si="8"/>
        <v>0</v>
      </c>
      <c r="N44" s="76">
        <f t="shared" si="9"/>
        <v>0</v>
      </c>
      <c r="O44" s="76">
        <f t="shared" si="10"/>
        <v>0</v>
      </c>
      <c r="P44" s="97">
        <f t="shared" si="11"/>
        <v>0</v>
      </c>
    </row>
    <row r="45" spans="1:16" s="3" customFormat="1" ht="12" x14ac:dyDescent="0.2">
      <c r="A45" s="23">
        <f t="shared" si="12"/>
        <v>15</v>
      </c>
      <c r="B45" s="109" t="s">
        <v>9</v>
      </c>
      <c r="C45" s="24" t="s">
        <v>33</v>
      </c>
      <c r="D45" s="71" t="s">
        <v>27</v>
      </c>
      <c r="E45" s="80">
        <v>1</v>
      </c>
      <c r="F45" s="83"/>
      <c r="G45" s="76"/>
      <c r="H45" s="74"/>
      <c r="I45" s="75"/>
      <c r="J45" s="81"/>
      <c r="K45" s="82">
        <f t="shared" si="6"/>
        <v>0</v>
      </c>
      <c r="L45" s="86">
        <f t="shared" si="7"/>
        <v>0</v>
      </c>
      <c r="M45" s="76">
        <f t="shared" si="8"/>
        <v>0</v>
      </c>
      <c r="N45" s="76">
        <f t="shared" si="9"/>
        <v>0</v>
      </c>
      <c r="O45" s="76">
        <f t="shared" si="10"/>
        <v>0</v>
      </c>
      <c r="P45" s="97">
        <f t="shared" si="11"/>
        <v>0</v>
      </c>
    </row>
    <row r="46" spans="1:16" s="3" customFormat="1" ht="12" x14ac:dyDescent="0.2">
      <c r="A46" s="23">
        <f t="shared" si="12"/>
        <v>16</v>
      </c>
      <c r="B46" s="109" t="s">
        <v>9</v>
      </c>
      <c r="C46" s="77" t="s">
        <v>34</v>
      </c>
      <c r="D46" s="75" t="s">
        <v>27</v>
      </c>
      <c r="E46" s="80">
        <v>4</v>
      </c>
      <c r="F46" s="83"/>
      <c r="G46" s="76"/>
      <c r="H46" s="74"/>
      <c r="I46" s="75"/>
      <c r="J46" s="81"/>
      <c r="K46" s="82">
        <f t="shared" si="6"/>
        <v>0</v>
      </c>
      <c r="L46" s="86">
        <f t="shared" si="7"/>
        <v>0</v>
      </c>
      <c r="M46" s="76">
        <f t="shared" si="8"/>
        <v>0</v>
      </c>
      <c r="N46" s="76">
        <f t="shared" si="9"/>
        <v>0</v>
      </c>
      <c r="O46" s="76">
        <f t="shared" si="10"/>
        <v>0</v>
      </c>
      <c r="P46" s="97">
        <f t="shared" si="11"/>
        <v>0</v>
      </c>
    </row>
    <row r="47" spans="1:16" s="3" customFormat="1" ht="12" x14ac:dyDescent="0.2">
      <c r="A47" s="23">
        <f t="shared" si="12"/>
        <v>17</v>
      </c>
      <c r="B47" s="109" t="s">
        <v>9</v>
      </c>
      <c r="C47" s="77" t="s">
        <v>35</v>
      </c>
      <c r="D47" s="75" t="s">
        <v>27</v>
      </c>
      <c r="E47" s="80">
        <v>7</v>
      </c>
      <c r="F47" s="83"/>
      <c r="G47" s="76"/>
      <c r="H47" s="74"/>
      <c r="I47" s="75"/>
      <c r="J47" s="81"/>
      <c r="K47" s="82">
        <f t="shared" si="6"/>
        <v>0</v>
      </c>
      <c r="L47" s="86">
        <f t="shared" si="7"/>
        <v>0</v>
      </c>
      <c r="M47" s="76">
        <f t="shared" si="8"/>
        <v>0</v>
      </c>
      <c r="N47" s="76">
        <f t="shared" si="9"/>
        <v>0</v>
      </c>
      <c r="O47" s="76">
        <f t="shared" si="10"/>
        <v>0</v>
      </c>
      <c r="P47" s="97">
        <f t="shared" si="11"/>
        <v>0</v>
      </c>
    </row>
    <row r="48" spans="1:16" s="3" customFormat="1" ht="12" x14ac:dyDescent="0.2">
      <c r="A48" s="23">
        <f t="shared" si="12"/>
        <v>18</v>
      </c>
      <c r="B48" s="109" t="s">
        <v>9</v>
      </c>
      <c r="C48" s="84" t="s">
        <v>36</v>
      </c>
      <c r="D48" s="73" t="s">
        <v>37</v>
      </c>
      <c r="E48" s="80">
        <v>1</v>
      </c>
      <c r="F48" s="128"/>
      <c r="G48" s="135"/>
      <c r="H48" s="130"/>
      <c r="I48" s="131"/>
      <c r="J48" s="132"/>
      <c r="K48" s="133">
        <f t="shared" si="6"/>
        <v>0</v>
      </c>
      <c r="L48" s="134">
        <f t="shared" si="7"/>
        <v>0</v>
      </c>
      <c r="M48" s="135">
        <f t="shared" si="8"/>
        <v>0</v>
      </c>
      <c r="N48" s="135">
        <f t="shared" si="9"/>
        <v>0</v>
      </c>
      <c r="O48" s="135">
        <f t="shared" si="10"/>
        <v>0</v>
      </c>
      <c r="P48" s="136">
        <f t="shared" si="11"/>
        <v>0</v>
      </c>
    </row>
    <row r="49" spans="1:16" s="3" customFormat="1" ht="12" x14ac:dyDescent="0.2">
      <c r="A49" s="19"/>
      <c r="B49" s="20" t="s">
        <v>16</v>
      </c>
      <c r="C49" s="78" t="s">
        <v>38</v>
      </c>
      <c r="D49" s="22"/>
      <c r="E49" s="28"/>
      <c r="F49" s="138"/>
      <c r="G49" s="145"/>
      <c r="H49" s="140"/>
      <c r="I49" s="141"/>
      <c r="J49" s="142"/>
      <c r="K49" s="143">
        <f t="shared" si="6"/>
        <v>0</v>
      </c>
      <c r="L49" s="144">
        <f t="shared" si="7"/>
        <v>0</v>
      </c>
      <c r="M49" s="145">
        <f t="shared" si="8"/>
        <v>0</v>
      </c>
      <c r="N49" s="145">
        <f t="shared" si="9"/>
        <v>0</v>
      </c>
      <c r="O49" s="145">
        <f t="shared" si="10"/>
        <v>0</v>
      </c>
      <c r="P49" s="146">
        <f t="shared" si="11"/>
        <v>0</v>
      </c>
    </row>
    <row r="50" spans="1:16" s="3" customFormat="1" ht="12" x14ac:dyDescent="0.2">
      <c r="A50" s="23">
        <v>1</v>
      </c>
      <c r="B50" s="71" t="s">
        <v>9</v>
      </c>
      <c r="C50" s="77" t="s">
        <v>39</v>
      </c>
      <c r="D50" s="75" t="s">
        <v>27</v>
      </c>
      <c r="E50" s="73">
        <v>4</v>
      </c>
      <c r="F50" s="83"/>
      <c r="G50" s="76"/>
      <c r="H50" s="74"/>
      <c r="I50" s="75"/>
      <c r="J50" s="81"/>
      <c r="K50" s="82">
        <f t="shared" si="6"/>
        <v>0</v>
      </c>
      <c r="L50" s="86">
        <f t="shared" si="7"/>
        <v>0</v>
      </c>
      <c r="M50" s="76">
        <f t="shared" si="8"/>
        <v>0</v>
      </c>
      <c r="N50" s="76">
        <f t="shared" si="9"/>
        <v>0</v>
      </c>
      <c r="O50" s="76">
        <f t="shared" si="10"/>
        <v>0</v>
      </c>
      <c r="P50" s="97">
        <f t="shared" si="11"/>
        <v>0</v>
      </c>
    </row>
    <row r="51" spans="1:16" s="3" customFormat="1" ht="12" x14ac:dyDescent="0.2">
      <c r="A51" s="23">
        <f t="shared" ref="A51" si="13">A50+1</f>
        <v>2</v>
      </c>
      <c r="B51" s="71" t="s">
        <v>9</v>
      </c>
      <c r="C51" s="77" t="s">
        <v>99</v>
      </c>
      <c r="D51" s="75" t="s">
        <v>27</v>
      </c>
      <c r="E51" s="73">
        <v>1</v>
      </c>
      <c r="F51" s="128"/>
      <c r="G51" s="135"/>
      <c r="H51" s="130"/>
      <c r="I51" s="131"/>
      <c r="J51" s="132"/>
      <c r="K51" s="133">
        <f t="shared" si="6"/>
        <v>0</v>
      </c>
      <c r="L51" s="134">
        <f t="shared" si="7"/>
        <v>0</v>
      </c>
      <c r="M51" s="135">
        <f t="shared" si="8"/>
        <v>0</v>
      </c>
      <c r="N51" s="135">
        <f t="shared" si="9"/>
        <v>0</v>
      </c>
      <c r="O51" s="135">
        <f t="shared" si="10"/>
        <v>0</v>
      </c>
      <c r="P51" s="136">
        <f t="shared" si="11"/>
        <v>0</v>
      </c>
    </row>
    <row r="52" spans="1:16" s="3" customFormat="1" ht="12" x14ac:dyDescent="0.2">
      <c r="A52" s="19"/>
      <c r="B52" s="20" t="s">
        <v>14</v>
      </c>
      <c r="C52" s="78" t="s">
        <v>40</v>
      </c>
      <c r="D52" s="22"/>
      <c r="E52" s="28"/>
      <c r="F52" s="138"/>
      <c r="G52" s="145"/>
      <c r="H52" s="140"/>
      <c r="I52" s="141"/>
      <c r="J52" s="142"/>
      <c r="K52" s="143">
        <f t="shared" si="6"/>
        <v>0</v>
      </c>
      <c r="L52" s="144">
        <f t="shared" si="7"/>
        <v>0</v>
      </c>
      <c r="M52" s="145">
        <f t="shared" si="8"/>
        <v>0</v>
      </c>
      <c r="N52" s="145">
        <f t="shared" si="9"/>
        <v>0</v>
      </c>
      <c r="O52" s="145">
        <f t="shared" si="10"/>
        <v>0</v>
      </c>
      <c r="P52" s="146">
        <f t="shared" si="11"/>
        <v>0</v>
      </c>
    </row>
    <row r="53" spans="1:16" s="3" customFormat="1" ht="12" x14ac:dyDescent="0.2">
      <c r="A53" s="85">
        <v>1</v>
      </c>
      <c r="B53" s="71" t="s">
        <v>9</v>
      </c>
      <c r="C53" s="72" t="s">
        <v>100</v>
      </c>
      <c r="D53" s="71" t="s">
        <v>27</v>
      </c>
      <c r="E53" s="73">
        <v>1</v>
      </c>
      <c r="F53" s="83"/>
      <c r="G53" s="76"/>
      <c r="H53" s="74"/>
      <c r="I53" s="75"/>
      <c r="J53" s="81"/>
      <c r="K53" s="82">
        <f t="shared" si="6"/>
        <v>0</v>
      </c>
      <c r="L53" s="86">
        <f t="shared" si="7"/>
        <v>0</v>
      </c>
      <c r="M53" s="76">
        <f t="shared" si="8"/>
        <v>0</v>
      </c>
      <c r="N53" s="76">
        <f t="shared" si="9"/>
        <v>0</v>
      </c>
      <c r="O53" s="76">
        <f t="shared" si="10"/>
        <v>0</v>
      </c>
      <c r="P53" s="97">
        <f t="shared" si="11"/>
        <v>0</v>
      </c>
    </row>
    <row r="54" spans="1:16" s="3" customFormat="1" ht="12" x14ac:dyDescent="0.2">
      <c r="A54" s="85">
        <f t="shared" ref="A54:A64" si="14">A53+1</f>
        <v>2</v>
      </c>
      <c r="B54" s="71" t="s">
        <v>9</v>
      </c>
      <c r="C54" s="72" t="s">
        <v>41</v>
      </c>
      <c r="D54" s="71" t="s">
        <v>25</v>
      </c>
      <c r="E54" s="73">
        <v>6</v>
      </c>
      <c r="F54" s="83"/>
      <c r="G54" s="76"/>
      <c r="H54" s="74"/>
      <c r="I54" s="75"/>
      <c r="J54" s="81"/>
      <c r="K54" s="82">
        <f t="shared" si="6"/>
        <v>0</v>
      </c>
      <c r="L54" s="86">
        <f t="shared" si="7"/>
        <v>0</v>
      </c>
      <c r="M54" s="76">
        <f t="shared" si="8"/>
        <v>0</v>
      </c>
      <c r="N54" s="76">
        <f t="shared" si="9"/>
        <v>0</v>
      </c>
      <c r="O54" s="76">
        <f t="shared" si="10"/>
        <v>0</v>
      </c>
      <c r="P54" s="97">
        <f t="shared" si="11"/>
        <v>0</v>
      </c>
    </row>
    <row r="55" spans="1:16" s="3" customFormat="1" ht="12" x14ac:dyDescent="0.2">
      <c r="A55" s="85">
        <f t="shared" si="14"/>
        <v>3</v>
      </c>
      <c r="B55" s="71" t="s">
        <v>9</v>
      </c>
      <c r="C55" s="72" t="s">
        <v>101</v>
      </c>
      <c r="D55" s="71" t="s">
        <v>102</v>
      </c>
      <c r="E55" s="73">
        <v>2</v>
      </c>
      <c r="F55" s="83"/>
      <c r="G55" s="76"/>
      <c r="H55" s="74"/>
      <c r="I55" s="75"/>
      <c r="J55" s="81"/>
      <c r="K55" s="82">
        <f t="shared" si="6"/>
        <v>0</v>
      </c>
      <c r="L55" s="86">
        <f t="shared" si="7"/>
        <v>0</v>
      </c>
      <c r="M55" s="76">
        <f t="shared" si="8"/>
        <v>0</v>
      </c>
      <c r="N55" s="76">
        <f t="shared" si="9"/>
        <v>0</v>
      </c>
      <c r="O55" s="76">
        <f t="shared" si="10"/>
        <v>0</v>
      </c>
      <c r="P55" s="97">
        <f t="shared" si="11"/>
        <v>0</v>
      </c>
    </row>
    <row r="56" spans="1:16" s="3" customFormat="1" ht="12" x14ac:dyDescent="0.2">
      <c r="A56" s="85">
        <f t="shared" si="14"/>
        <v>4</v>
      </c>
      <c r="B56" s="71" t="s">
        <v>9</v>
      </c>
      <c r="C56" s="84" t="s">
        <v>103</v>
      </c>
      <c r="D56" s="73" t="s">
        <v>25</v>
      </c>
      <c r="E56" s="115">
        <v>6</v>
      </c>
      <c r="F56" s="83"/>
      <c r="G56" s="76"/>
      <c r="H56" s="74"/>
      <c r="I56" s="75"/>
      <c r="J56" s="81"/>
      <c r="K56" s="82">
        <f t="shared" si="6"/>
        <v>0</v>
      </c>
      <c r="L56" s="86">
        <f t="shared" si="7"/>
        <v>0</v>
      </c>
      <c r="M56" s="76">
        <f t="shared" si="8"/>
        <v>0</v>
      </c>
      <c r="N56" s="76">
        <f t="shared" si="9"/>
        <v>0</v>
      </c>
      <c r="O56" s="76">
        <f t="shared" si="10"/>
        <v>0</v>
      </c>
      <c r="P56" s="97">
        <f t="shared" si="11"/>
        <v>0</v>
      </c>
    </row>
    <row r="57" spans="1:16" s="3" customFormat="1" ht="12" x14ac:dyDescent="0.2">
      <c r="A57" s="85">
        <f t="shared" si="14"/>
        <v>5</v>
      </c>
      <c r="B57" s="71" t="s">
        <v>9</v>
      </c>
      <c r="C57" s="84" t="s">
        <v>104</v>
      </c>
      <c r="D57" s="73" t="s">
        <v>26</v>
      </c>
      <c r="E57" s="115">
        <v>1</v>
      </c>
      <c r="F57" s="83"/>
      <c r="G57" s="76"/>
      <c r="H57" s="74"/>
      <c r="I57" s="75"/>
      <c r="J57" s="81"/>
      <c r="K57" s="82">
        <f t="shared" si="6"/>
        <v>0</v>
      </c>
      <c r="L57" s="86">
        <f t="shared" si="7"/>
        <v>0</v>
      </c>
      <c r="M57" s="76">
        <f t="shared" si="8"/>
        <v>0</v>
      </c>
      <c r="N57" s="76">
        <f t="shared" si="9"/>
        <v>0</v>
      </c>
      <c r="O57" s="76">
        <f t="shared" si="10"/>
        <v>0</v>
      </c>
      <c r="P57" s="97">
        <f t="shared" si="11"/>
        <v>0</v>
      </c>
    </row>
    <row r="58" spans="1:16" s="3" customFormat="1" ht="12" x14ac:dyDescent="0.2">
      <c r="A58" s="85">
        <f t="shared" si="14"/>
        <v>6</v>
      </c>
      <c r="B58" s="71" t="s">
        <v>9</v>
      </c>
      <c r="C58" s="116" t="s">
        <v>105</v>
      </c>
      <c r="D58" s="80" t="s">
        <v>27</v>
      </c>
      <c r="E58" s="80">
        <v>2</v>
      </c>
      <c r="F58" s="80"/>
      <c r="G58" s="76"/>
      <c r="H58" s="83"/>
      <c r="I58" s="75"/>
      <c r="J58" s="81"/>
      <c r="K58" s="82">
        <f t="shared" si="6"/>
        <v>0</v>
      </c>
      <c r="L58" s="86">
        <f t="shared" si="7"/>
        <v>0</v>
      </c>
      <c r="M58" s="76">
        <f t="shared" si="8"/>
        <v>0</v>
      </c>
      <c r="N58" s="76">
        <f t="shared" si="9"/>
        <v>0</v>
      </c>
      <c r="O58" s="76">
        <f t="shared" si="10"/>
        <v>0</v>
      </c>
      <c r="P58" s="97">
        <f t="shared" si="11"/>
        <v>0</v>
      </c>
    </row>
    <row r="59" spans="1:16" s="3" customFormat="1" ht="12" x14ac:dyDescent="0.2">
      <c r="A59" s="85">
        <f t="shared" si="14"/>
        <v>7</v>
      </c>
      <c r="B59" s="71" t="s">
        <v>9</v>
      </c>
      <c r="C59" s="84" t="s">
        <v>106</v>
      </c>
      <c r="D59" s="73" t="s">
        <v>27</v>
      </c>
      <c r="E59" s="73">
        <v>1</v>
      </c>
      <c r="F59" s="83"/>
      <c r="G59" s="76"/>
      <c r="H59" s="74"/>
      <c r="I59" s="75"/>
      <c r="J59" s="81"/>
      <c r="K59" s="82">
        <f t="shared" si="6"/>
        <v>0</v>
      </c>
      <c r="L59" s="86">
        <f t="shared" si="7"/>
        <v>0</v>
      </c>
      <c r="M59" s="76">
        <f t="shared" si="8"/>
        <v>0</v>
      </c>
      <c r="N59" s="76">
        <f t="shared" si="9"/>
        <v>0</v>
      </c>
      <c r="O59" s="76">
        <f t="shared" si="10"/>
        <v>0</v>
      </c>
      <c r="P59" s="97">
        <f t="shared" si="11"/>
        <v>0</v>
      </c>
    </row>
    <row r="60" spans="1:16" s="3" customFormat="1" ht="12" x14ac:dyDescent="0.2">
      <c r="A60" s="85">
        <f t="shared" si="14"/>
        <v>8</v>
      </c>
      <c r="B60" s="71" t="s">
        <v>9</v>
      </c>
      <c r="C60" s="84" t="s">
        <v>107</v>
      </c>
      <c r="D60" s="73" t="s">
        <v>27</v>
      </c>
      <c r="E60" s="73">
        <v>1</v>
      </c>
      <c r="F60" s="83"/>
      <c r="G60" s="76"/>
      <c r="H60" s="74"/>
      <c r="I60" s="75"/>
      <c r="J60" s="81"/>
      <c r="K60" s="82">
        <f t="shared" si="6"/>
        <v>0</v>
      </c>
      <c r="L60" s="86">
        <f t="shared" si="7"/>
        <v>0</v>
      </c>
      <c r="M60" s="76">
        <f t="shared" si="8"/>
        <v>0</v>
      </c>
      <c r="N60" s="76">
        <f t="shared" si="9"/>
        <v>0</v>
      </c>
      <c r="O60" s="76">
        <f t="shared" si="10"/>
        <v>0</v>
      </c>
      <c r="P60" s="97">
        <f t="shared" si="11"/>
        <v>0</v>
      </c>
    </row>
    <row r="61" spans="1:16" s="3" customFormat="1" ht="12" x14ac:dyDescent="0.2">
      <c r="A61" s="85">
        <f t="shared" si="14"/>
        <v>9</v>
      </c>
      <c r="B61" s="71" t="s">
        <v>9</v>
      </c>
      <c r="C61" s="77" t="s">
        <v>108</v>
      </c>
      <c r="D61" s="75" t="s">
        <v>27</v>
      </c>
      <c r="E61" s="73">
        <v>1</v>
      </c>
      <c r="F61" s="83"/>
      <c r="G61" s="76"/>
      <c r="H61" s="74"/>
      <c r="I61" s="75"/>
      <c r="J61" s="81"/>
      <c r="K61" s="82">
        <f t="shared" si="6"/>
        <v>0</v>
      </c>
      <c r="L61" s="86">
        <f t="shared" si="7"/>
        <v>0</v>
      </c>
      <c r="M61" s="76">
        <f t="shared" si="8"/>
        <v>0</v>
      </c>
      <c r="N61" s="76">
        <f t="shared" si="9"/>
        <v>0</v>
      </c>
      <c r="O61" s="76">
        <f t="shared" si="10"/>
        <v>0</v>
      </c>
      <c r="P61" s="97">
        <f t="shared" si="11"/>
        <v>0</v>
      </c>
    </row>
    <row r="62" spans="1:16" s="3" customFormat="1" ht="12" x14ac:dyDescent="0.2">
      <c r="A62" s="85">
        <f t="shared" si="14"/>
        <v>10</v>
      </c>
      <c r="B62" s="71" t="s">
        <v>9</v>
      </c>
      <c r="C62" s="84" t="s">
        <v>109</v>
      </c>
      <c r="D62" s="73" t="s">
        <v>27</v>
      </c>
      <c r="E62" s="73">
        <v>1</v>
      </c>
      <c r="F62" s="83"/>
      <c r="G62" s="76"/>
      <c r="H62" s="74"/>
      <c r="I62" s="75"/>
      <c r="J62" s="81"/>
      <c r="K62" s="82">
        <f t="shared" si="6"/>
        <v>0</v>
      </c>
      <c r="L62" s="86">
        <f t="shared" si="7"/>
        <v>0</v>
      </c>
      <c r="M62" s="76">
        <f t="shared" si="8"/>
        <v>0</v>
      </c>
      <c r="N62" s="76">
        <f t="shared" si="9"/>
        <v>0</v>
      </c>
      <c r="O62" s="76">
        <f t="shared" si="10"/>
        <v>0</v>
      </c>
      <c r="P62" s="97">
        <f t="shared" si="11"/>
        <v>0</v>
      </c>
    </row>
    <row r="63" spans="1:16" s="3" customFormat="1" ht="12" x14ac:dyDescent="0.2">
      <c r="A63" s="85">
        <f t="shared" si="14"/>
        <v>11</v>
      </c>
      <c r="B63" s="71" t="s">
        <v>9</v>
      </c>
      <c r="C63" s="84" t="s">
        <v>110</v>
      </c>
      <c r="D63" s="73" t="s">
        <v>27</v>
      </c>
      <c r="E63" s="73">
        <v>1</v>
      </c>
      <c r="F63" s="83"/>
      <c r="G63" s="76"/>
      <c r="H63" s="74"/>
      <c r="I63" s="75"/>
      <c r="J63" s="81"/>
      <c r="K63" s="82">
        <f t="shared" si="6"/>
        <v>0</v>
      </c>
      <c r="L63" s="86">
        <f t="shared" si="7"/>
        <v>0</v>
      </c>
      <c r="M63" s="76">
        <f t="shared" si="8"/>
        <v>0</v>
      </c>
      <c r="N63" s="76">
        <f t="shared" si="9"/>
        <v>0</v>
      </c>
      <c r="O63" s="76">
        <f t="shared" si="10"/>
        <v>0</v>
      </c>
      <c r="P63" s="97">
        <f t="shared" si="11"/>
        <v>0</v>
      </c>
    </row>
    <row r="64" spans="1:16" s="3" customFormat="1" thickBot="1" x14ac:dyDescent="0.25">
      <c r="A64" s="117">
        <f t="shared" si="14"/>
        <v>12</v>
      </c>
      <c r="B64" s="118" t="s">
        <v>9</v>
      </c>
      <c r="C64" s="119" t="s">
        <v>36</v>
      </c>
      <c r="D64" s="120" t="s">
        <v>37</v>
      </c>
      <c r="E64" s="120">
        <v>1</v>
      </c>
      <c r="F64" s="154"/>
      <c r="G64" s="155"/>
      <c r="H64" s="156"/>
      <c r="I64" s="157"/>
      <c r="J64" s="158"/>
      <c r="K64" s="159">
        <f t="shared" si="6"/>
        <v>0</v>
      </c>
      <c r="L64" s="160">
        <f t="shared" si="7"/>
        <v>0</v>
      </c>
      <c r="M64" s="155">
        <f t="shared" si="8"/>
        <v>0</v>
      </c>
      <c r="N64" s="155">
        <f t="shared" si="9"/>
        <v>0</v>
      </c>
      <c r="O64" s="155">
        <f t="shared" si="10"/>
        <v>0</v>
      </c>
      <c r="P64" s="161">
        <f t="shared" si="11"/>
        <v>0</v>
      </c>
    </row>
    <row r="65" spans="1:16" s="3" customFormat="1" ht="8.25" customHeight="1" thickBot="1" x14ac:dyDescent="0.25">
      <c r="A65" s="19"/>
      <c r="B65" s="30"/>
      <c r="C65" s="31"/>
      <c r="D65" s="32"/>
      <c r="E65" s="30"/>
      <c r="F65" s="149"/>
      <c r="G65" s="150"/>
      <c r="H65" s="150"/>
      <c r="I65" s="151"/>
      <c r="J65" s="152"/>
      <c r="K65" s="152"/>
      <c r="L65" s="149"/>
      <c r="M65" s="149"/>
      <c r="N65" s="149"/>
      <c r="O65" s="149"/>
      <c r="P65" s="153"/>
    </row>
    <row r="66" spans="1:16" s="3" customFormat="1" ht="12" x14ac:dyDescent="0.2">
      <c r="A66" s="33"/>
      <c r="B66" s="34"/>
      <c r="C66" s="35"/>
      <c r="D66" s="34"/>
      <c r="E66" s="36"/>
      <c r="F66" s="36"/>
      <c r="G66" s="36"/>
      <c r="H66" s="37"/>
      <c r="I66" s="37"/>
      <c r="J66" s="37"/>
      <c r="K66" s="35" t="s">
        <v>51</v>
      </c>
      <c r="L66" s="102">
        <f>SUM(L15:L64)</f>
        <v>0</v>
      </c>
      <c r="M66" s="103">
        <f>SUM(M15:M64)</f>
        <v>0</v>
      </c>
      <c r="N66" s="103">
        <f>SUM(N15:N64)</f>
        <v>0</v>
      </c>
      <c r="O66" s="103">
        <f>SUM(O15:O64)</f>
        <v>0</v>
      </c>
      <c r="P66" s="104">
        <f>SUM(P15:P64)</f>
        <v>0</v>
      </c>
    </row>
    <row r="67" spans="1:16" s="3" customFormat="1" ht="12" x14ac:dyDescent="0.2">
      <c r="A67" s="49"/>
      <c r="B67" s="50"/>
      <c r="C67" s="51"/>
      <c r="D67" s="50"/>
      <c r="E67" s="52"/>
      <c r="F67" s="52"/>
      <c r="G67" s="52"/>
      <c r="H67" s="53"/>
      <c r="I67" s="51" t="s">
        <v>53</v>
      </c>
      <c r="J67" s="54">
        <v>0</v>
      </c>
      <c r="K67" s="50" t="s">
        <v>21</v>
      </c>
      <c r="L67" s="176">
        <f>ROUND(J67*P66,2)</f>
        <v>0</v>
      </c>
      <c r="M67" s="177"/>
      <c r="N67" s="177"/>
      <c r="O67" s="177"/>
      <c r="P67" s="178"/>
    </row>
    <row r="68" spans="1:16" s="3" customFormat="1" ht="12.75" customHeight="1" x14ac:dyDescent="0.2">
      <c r="A68" s="92"/>
      <c r="B68" s="93"/>
      <c r="C68" s="94"/>
      <c r="D68" s="93"/>
      <c r="E68" s="95"/>
      <c r="F68" s="95"/>
      <c r="G68" s="95"/>
      <c r="H68" s="96"/>
      <c r="I68" s="94" t="s">
        <v>54</v>
      </c>
      <c r="J68" s="54">
        <v>0</v>
      </c>
      <c r="K68" s="50" t="s">
        <v>21</v>
      </c>
      <c r="L68" s="176">
        <f>ROUND(J68*L67,2)</f>
        <v>0</v>
      </c>
      <c r="M68" s="177"/>
      <c r="N68" s="177"/>
      <c r="O68" s="177"/>
      <c r="P68" s="178"/>
    </row>
    <row r="69" spans="1:16" s="3" customFormat="1" ht="12" x14ac:dyDescent="0.2">
      <c r="A69" s="38"/>
      <c r="B69" s="39"/>
      <c r="C69" s="40"/>
      <c r="D69" s="39"/>
      <c r="E69" s="41"/>
      <c r="F69" s="41"/>
      <c r="G69" s="41"/>
      <c r="H69" s="42"/>
      <c r="I69" s="40" t="s">
        <v>52</v>
      </c>
      <c r="J69" s="43">
        <v>0</v>
      </c>
      <c r="K69" s="39" t="s">
        <v>21</v>
      </c>
      <c r="L69" s="167">
        <f>ROUND(J69*P66,2)</f>
        <v>0</v>
      </c>
      <c r="M69" s="168"/>
      <c r="N69" s="168"/>
      <c r="O69" s="168"/>
      <c r="P69" s="169"/>
    </row>
    <row r="70" spans="1:16" s="3" customFormat="1" ht="12" x14ac:dyDescent="0.2">
      <c r="A70" s="44"/>
      <c r="B70" s="45"/>
      <c r="C70" s="46"/>
      <c r="D70" s="45"/>
      <c r="E70" s="47"/>
      <c r="F70" s="47"/>
      <c r="G70" s="47"/>
      <c r="H70" s="48"/>
      <c r="I70" s="48"/>
      <c r="J70" s="46" t="s">
        <v>55</v>
      </c>
      <c r="K70" s="45" t="s">
        <v>21</v>
      </c>
      <c r="L70" s="170">
        <f>P66+L67+L69</f>
        <v>0</v>
      </c>
      <c r="M70" s="171"/>
      <c r="N70" s="171"/>
      <c r="O70" s="171"/>
      <c r="P70" s="172"/>
    </row>
    <row r="71" spans="1:16" s="3" customFormat="1" ht="12" x14ac:dyDescent="0.2">
      <c r="A71" s="49"/>
      <c r="B71" s="50"/>
      <c r="C71" s="51"/>
      <c r="D71" s="50"/>
      <c r="E71" s="52"/>
      <c r="F71" s="52"/>
      <c r="G71" s="52"/>
      <c r="H71" s="53"/>
      <c r="I71" s="53"/>
      <c r="J71" s="51" t="s">
        <v>17</v>
      </c>
      <c r="K71" s="50" t="s">
        <v>21</v>
      </c>
      <c r="L71" s="173">
        <f>ROUND(0.21*L70,2)</f>
        <v>0</v>
      </c>
      <c r="M71" s="174"/>
      <c r="N71" s="174"/>
      <c r="O71" s="174"/>
      <c r="P71" s="175"/>
    </row>
    <row r="72" spans="1:16" s="3" customFormat="1" thickBot="1" x14ac:dyDescent="0.25">
      <c r="A72" s="55"/>
      <c r="B72" s="56"/>
      <c r="C72" s="57"/>
      <c r="D72" s="56"/>
      <c r="E72" s="58"/>
      <c r="F72" s="58"/>
      <c r="G72" s="58"/>
      <c r="H72" s="59"/>
      <c r="I72" s="59"/>
      <c r="J72" s="57" t="s">
        <v>56</v>
      </c>
      <c r="K72" s="56" t="s">
        <v>21</v>
      </c>
      <c r="L72" s="162">
        <f>L70+L71</f>
        <v>0</v>
      </c>
      <c r="M72" s="163"/>
      <c r="N72" s="163"/>
      <c r="O72" s="163"/>
      <c r="P72" s="164"/>
    </row>
    <row r="73" spans="1:16" x14ac:dyDescent="0.2">
      <c r="B73" s="7" t="s">
        <v>42</v>
      </c>
    </row>
    <row r="74" spans="1:16" s="3" customFormat="1" ht="12" x14ac:dyDescent="0.2">
      <c r="A74" s="5"/>
      <c r="B74" s="87"/>
      <c r="C74" s="60"/>
      <c r="D74" s="8"/>
      <c r="E74" s="8"/>
      <c r="F74" s="9"/>
      <c r="G74" s="10"/>
      <c r="H74" s="5"/>
      <c r="I74" s="6"/>
      <c r="J74" s="8"/>
      <c r="K74" s="8"/>
      <c r="L74" s="9"/>
      <c r="M74" s="10"/>
      <c r="N74" s="5"/>
      <c r="O74" s="5"/>
      <c r="P74" s="61"/>
    </row>
    <row r="75" spans="1:16" s="3" customFormat="1" ht="12" x14ac:dyDescent="0.2">
      <c r="B75" s="6"/>
      <c r="C75" s="7"/>
      <c r="D75" s="8"/>
      <c r="E75" s="8"/>
      <c r="F75" s="9"/>
      <c r="G75" s="10"/>
      <c r="H75" s="5"/>
      <c r="I75" s="6"/>
      <c r="J75" s="8"/>
      <c r="K75" s="8"/>
      <c r="L75" s="9"/>
      <c r="M75" s="10"/>
      <c r="N75" s="5"/>
      <c r="O75" s="5"/>
      <c r="P75" s="61"/>
    </row>
    <row r="76" spans="1:16" s="3" customFormat="1" ht="12" x14ac:dyDescent="0.2">
      <c r="B76" s="88" t="s">
        <v>58</v>
      </c>
      <c r="C76" s="182"/>
      <c r="D76" s="182"/>
      <c r="E76" s="182"/>
      <c r="F76" s="182"/>
      <c r="G76" s="182"/>
      <c r="H76" s="5"/>
      <c r="I76" s="6"/>
      <c r="J76" s="8"/>
      <c r="K76" s="8"/>
      <c r="L76" s="9"/>
      <c r="M76" s="10"/>
      <c r="N76" s="5"/>
      <c r="O76" s="5"/>
      <c r="P76" s="61"/>
    </row>
    <row r="77" spans="1:16" x14ac:dyDescent="0.2">
      <c r="C77" s="183" t="s">
        <v>112</v>
      </c>
      <c r="D77" s="183"/>
      <c r="E77" s="183"/>
      <c r="F77" s="183"/>
      <c r="G77" s="183"/>
    </row>
    <row r="78" spans="1:16" x14ac:dyDescent="0.2">
      <c r="B78" s="1"/>
    </row>
    <row r="79" spans="1:16" x14ac:dyDescent="0.2">
      <c r="B79" s="1"/>
    </row>
    <row r="80" spans="1:16" x14ac:dyDescent="0.2">
      <c r="B80" s="1"/>
    </row>
    <row r="81" spans="2:2" x14ac:dyDescent="0.2">
      <c r="B81" s="1"/>
    </row>
    <row r="82" spans="2:2" x14ac:dyDescent="0.2">
      <c r="B82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</sheetData>
  <mergeCells count="17">
    <mergeCell ref="C76:G76"/>
    <mergeCell ref="C77:G77"/>
    <mergeCell ref="A11:A12"/>
    <mergeCell ref="B11:B12"/>
    <mergeCell ref="C11:C12"/>
    <mergeCell ref="D11:D12"/>
    <mergeCell ref="E11:E12"/>
    <mergeCell ref="F11:K11"/>
    <mergeCell ref="L72:P72"/>
    <mergeCell ref="A1:P1"/>
    <mergeCell ref="A2:P2"/>
    <mergeCell ref="L69:P69"/>
    <mergeCell ref="L70:P70"/>
    <mergeCell ref="L71:P71"/>
    <mergeCell ref="L68:P68"/>
    <mergeCell ref="L67:P67"/>
    <mergeCell ref="L11:P11"/>
  </mergeCells>
  <printOptions horizontalCentered="1"/>
  <pageMargins left="0.19685039370078741" right="0.19685039370078741" top="0.98425196850393704" bottom="0.59055118110236227" header="0.19685039370078741" footer="0.19685039370078741"/>
  <pageSetup paperSize="9" orientation="landscape" r:id="rId1"/>
  <headerFooter scaleWithDoc="0">
    <oddFooter>&amp;L&amp;"Times New Roman,Slīpraksts"&amp;9ID Nr. DNPz 2019/1
&amp;R&amp;"Times New Roman,Slīpraksts"&amp;9&amp;P [&amp;N]</oddFoot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Gaitenis</vt:lpstr>
      <vt:lpstr>Gaitenis!Drukas_apgabals</vt:lpstr>
      <vt:lpstr>Gaitenis!Drukāt_virsrakstus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</dc:creator>
  <cp:lastModifiedBy>Janita Valtere</cp:lastModifiedBy>
  <cp:lastPrinted>2019-05-15T06:27:31Z</cp:lastPrinted>
  <dcterms:created xsi:type="dcterms:W3CDTF">2010-06-29T19:35:22Z</dcterms:created>
  <dcterms:modified xsi:type="dcterms:W3CDTF">2019-05-15T07:27:32Z</dcterms:modified>
</cp:coreProperties>
</file>